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W:\ECONOMIC\1. Kosten &amp; Prijzen - Coûts &amp; Prix\8. Energieprijzen\SID-n\DWH-n\"/>
    </mc:Choice>
  </mc:AlternateContent>
  <xr:revisionPtr revIDLastSave="0" documentId="13_ncr:1_{E83A7F51-DBEF-4C03-85C8-0368E47887A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COAL  CIF ARA" sheetId="1" r:id="rId1"/>
    <sheet name="grafiek - graphique" sheetId="2" r:id="rId2"/>
    <sheet name="data" sheetId="3" r:id="rId3"/>
  </sheets>
  <definedNames>
    <definedName name="_xlnm.Print_Area" localSheetId="0">'COAL  CIF ARA'!$A$4:$F$56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7" i="3" l="1"/>
  <c r="D146" i="3"/>
  <c r="C147" i="3"/>
  <c r="C146" i="3"/>
  <c r="B147" i="3"/>
  <c r="B146" i="3"/>
  <c r="B27" i="1"/>
  <c r="B28" i="1"/>
  <c r="C21" i="1"/>
  <c r="C38" i="1" l="1"/>
  <c r="C145" i="3" s="1"/>
  <c r="B144" i="3"/>
  <c r="D144" i="3"/>
  <c r="B145" i="3"/>
  <c r="D145" i="3"/>
  <c r="C37" i="1" l="1"/>
  <c r="C144" i="3" s="1"/>
  <c r="D143" i="3" l="1"/>
  <c r="B143" i="3"/>
  <c r="C36" i="1"/>
  <c r="C143" i="3" s="1"/>
  <c r="D142" i="3" l="1"/>
  <c r="B142" i="3"/>
  <c r="C35" i="1"/>
  <c r="C142" i="3" s="1"/>
  <c r="D141" i="3" l="1"/>
  <c r="B141" i="3"/>
  <c r="C34" i="1"/>
  <c r="C141" i="3" s="1"/>
  <c r="C33" i="1" l="1"/>
  <c r="C140" i="3" s="1"/>
  <c r="B137" i="3"/>
  <c r="B138" i="3"/>
  <c r="B139" i="3"/>
  <c r="B140" i="3"/>
  <c r="C32" i="1"/>
  <c r="C139" i="3" s="1"/>
  <c r="C31" i="1" l="1"/>
  <c r="C138" i="3" s="1"/>
  <c r="C30" i="1" l="1"/>
  <c r="C137" i="3" s="1"/>
  <c r="D135" i="3" l="1"/>
  <c r="D136" i="3"/>
  <c r="B135" i="3"/>
  <c r="B136" i="3"/>
  <c r="D134" i="3"/>
  <c r="B134" i="3"/>
  <c r="D133" i="3"/>
  <c r="B133" i="3"/>
  <c r="C29" i="1"/>
  <c r="C136" i="3" s="1"/>
  <c r="D21" i="1" l="1"/>
  <c r="C28" i="1"/>
  <c r="C135" i="3" s="1"/>
  <c r="C27" i="1"/>
  <c r="D27" i="1"/>
  <c r="D38" i="1"/>
  <c r="C133" i="3" s="1"/>
  <c r="D37" i="1"/>
  <c r="D35" i="1"/>
  <c r="D30" i="1"/>
  <c r="C134" i="3" l="1"/>
  <c r="C39" i="1"/>
  <c r="B131" i="3"/>
  <c r="B132" i="3"/>
  <c r="D131" i="3"/>
  <c r="C132" i="3"/>
  <c r="D132" i="3" l="1"/>
  <c r="D36" i="1"/>
  <c r="C131" i="3" s="1"/>
  <c r="D130" i="3" l="1"/>
  <c r="C130" i="3"/>
  <c r="B130" i="3"/>
  <c r="D34" i="1" l="1"/>
  <c r="C129" i="3" s="1"/>
  <c r="B128" i="3"/>
  <c r="D128" i="3"/>
  <c r="B129" i="3"/>
  <c r="D129" i="3"/>
  <c r="D33" i="1" l="1"/>
  <c r="C128" i="3" s="1"/>
  <c r="B127" i="3" l="1"/>
  <c r="D127" i="3"/>
  <c r="D32" i="1" l="1"/>
  <c r="C127" i="3" s="1"/>
  <c r="B126" i="3"/>
  <c r="D31" i="1"/>
  <c r="C126" i="3" s="1"/>
  <c r="D126" i="3" l="1"/>
  <c r="B125" i="3"/>
  <c r="D125" i="3"/>
  <c r="C125" i="3" l="1"/>
  <c r="B124" i="3"/>
  <c r="D124" i="3"/>
  <c r="D29" i="1"/>
  <c r="C124" i="3" s="1"/>
  <c r="D28" i="1" l="1"/>
  <c r="B123" i="3"/>
  <c r="D123" i="3"/>
  <c r="C123" i="3" l="1"/>
  <c r="D39" i="1"/>
  <c r="B122" i="3"/>
  <c r="B121" i="3"/>
  <c r="D121" i="3"/>
  <c r="D122" i="3"/>
  <c r="C122" i="3" l="1"/>
  <c r="E21" i="1" l="1"/>
  <c r="B120" i="3" l="1"/>
  <c r="B119" i="3"/>
  <c r="B118" i="3"/>
  <c r="B117" i="3"/>
  <c r="B116" i="3"/>
  <c r="B115" i="3"/>
  <c r="B114" i="3"/>
  <c r="B113" i="3"/>
  <c r="B112" i="3"/>
  <c r="B111" i="3"/>
  <c r="B110" i="3"/>
  <c r="D109" i="3"/>
  <c r="B109" i="3"/>
  <c r="D108" i="3"/>
  <c r="B108" i="3"/>
  <c r="D107" i="3"/>
  <c r="B107" i="3"/>
  <c r="D106" i="3"/>
  <c r="B106" i="3"/>
  <c r="D105" i="3"/>
  <c r="B105" i="3"/>
  <c r="D104" i="3"/>
  <c r="B104" i="3"/>
  <c r="D103" i="3"/>
  <c r="B103" i="3"/>
  <c r="D102" i="3"/>
  <c r="B102" i="3"/>
  <c r="D101" i="3"/>
  <c r="B101" i="3"/>
  <c r="D100" i="3"/>
  <c r="B100" i="3"/>
  <c r="D99" i="3"/>
  <c r="B99" i="3"/>
  <c r="D98" i="3"/>
  <c r="B98" i="3"/>
  <c r="B97" i="3"/>
  <c r="B96" i="3"/>
  <c r="B95" i="3"/>
  <c r="D94" i="3"/>
  <c r="B94" i="3"/>
  <c r="B93" i="3"/>
  <c r="D92" i="3"/>
  <c r="B92" i="3"/>
  <c r="D91" i="3"/>
  <c r="B91" i="3"/>
  <c r="D90" i="3"/>
  <c r="B90" i="3"/>
  <c r="D89" i="3"/>
  <c r="B89" i="3"/>
  <c r="D88" i="3"/>
  <c r="B88" i="3"/>
  <c r="D87" i="3"/>
  <c r="B87" i="3"/>
  <c r="D86" i="3"/>
  <c r="B86" i="3"/>
  <c r="D85" i="3"/>
  <c r="B85" i="3"/>
  <c r="D84" i="3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B73" i="3"/>
  <c r="B72" i="3"/>
  <c r="B71" i="3"/>
  <c r="B70" i="3"/>
  <c r="B69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  <c r="D3" i="3"/>
  <c r="B3" i="3"/>
  <c r="D2" i="3"/>
  <c r="B2" i="3"/>
  <c r="D111" i="3" l="1"/>
  <c r="D112" i="3"/>
  <c r="D113" i="3"/>
  <c r="D114" i="3"/>
  <c r="D115" i="3"/>
  <c r="D116" i="3"/>
  <c r="D117" i="3"/>
  <c r="D118" i="3"/>
  <c r="D119" i="3"/>
  <c r="D120" i="3"/>
  <c r="E38" i="1"/>
  <c r="C121" i="3" s="1"/>
  <c r="D110" i="3"/>
  <c r="F38" i="1"/>
  <c r="C109" i="3" s="1"/>
  <c r="F21" i="1"/>
  <c r="E37" i="1" l="1"/>
  <c r="C120" i="3" s="1"/>
  <c r="E36" i="1"/>
  <c r="C119" i="3" s="1"/>
  <c r="E34" i="1"/>
  <c r="C117" i="3" s="1"/>
  <c r="E35" i="1"/>
  <c r="C118" i="3" s="1"/>
  <c r="E33" i="1"/>
  <c r="C116" i="3" s="1"/>
  <c r="E32" i="1"/>
  <c r="C115" i="3" s="1"/>
  <c r="E31" i="1"/>
  <c r="C114" i="3" s="1"/>
  <c r="E30" i="1"/>
  <c r="C113" i="3" s="1"/>
  <c r="E29" i="1"/>
  <c r="C112" i="3" s="1"/>
  <c r="E27" i="1"/>
  <c r="C110" i="3" s="1"/>
  <c r="E28" i="1"/>
  <c r="C111" i="3" s="1"/>
  <c r="F37" i="1"/>
  <c r="C108" i="3" s="1"/>
  <c r="E39" i="1" l="1"/>
  <c r="F35" i="1"/>
  <c r="C106" i="3" s="1"/>
  <c r="F36" i="1"/>
  <c r="C107" i="3" s="1"/>
  <c r="F34" i="1" l="1"/>
  <c r="C105" i="3" s="1"/>
  <c r="F33" i="1" l="1"/>
  <c r="C104" i="3" s="1"/>
  <c r="F30" i="1" l="1"/>
  <c r="C101" i="3" s="1"/>
  <c r="F31" i="1"/>
  <c r="C102" i="3" s="1"/>
  <c r="F32" i="1"/>
  <c r="C103" i="3" s="1"/>
  <c r="F29" i="1" l="1"/>
  <c r="C100" i="3" s="1"/>
  <c r="D97" i="3"/>
  <c r="D96" i="3"/>
  <c r="D95" i="3"/>
  <c r="F28" i="1" l="1"/>
  <c r="C99" i="3" s="1"/>
  <c r="F27" i="1"/>
  <c r="C98" i="3" s="1"/>
  <c r="I30" i="1"/>
  <c r="C65" i="3" s="1"/>
  <c r="F39" i="1" l="1"/>
  <c r="G21" i="1"/>
  <c r="H21" i="1"/>
  <c r="I21" i="1"/>
  <c r="G29" i="1"/>
  <c r="C88" i="3" s="1"/>
  <c r="G30" i="1"/>
  <c r="C89" i="3" s="1"/>
  <c r="G31" i="1"/>
  <c r="C90" i="3" s="1"/>
  <c r="G32" i="1"/>
  <c r="C91" i="3" s="1"/>
  <c r="G33" i="1"/>
  <c r="C92" i="3" s="1"/>
  <c r="G34" i="1"/>
  <c r="C93" i="3" s="1"/>
  <c r="G35" i="1"/>
  <c r="C94" i="3" s="1"/>
  <c r="G36" i="1"/>
  <c r="C95" i="3" s="1"/>
  <c r="G37" i="1"/>
  <c r="C96" i="3" s="1"/>
  <c r="G38" i="1"/>
  <c r="C97" i="3" s="1"/>
  <c r="G28" i="1"/>
  <c r="C87" i="3" s="1"/>
  <c r="G27" i="1"/>
  <c r="C86" i="3" s="1"/>
  <c r="G39" i="1" l="1"/>
  <c r="H37" i="1" l="1"/>
  <c r="C84" i="3" s="1"/>
  <c r="H38" i="1"/>
  <c r="C85" i="3" s="1"/>
  <c r="H27" i="1"/>
  <c r="C74" i="3" s="1"/>
  <c r="H36" i="1" l="1"/>
  <c r="C83" i="3" s="1"/>
  <c r="H35" i="1" l="1"/>
  <c r="C82" i="3" s="1"/>
  <c r="H34" i="1" l="1"/>
  <c r="C81" i="3" s="1"/>
  <c r="H33" i="1"/>
  <c r="C80" i="3" s="1"/>
  <c r="H28" i="1"/>
  <c r="C75" i="3" s="1"/>
  <c r="H29" i="1"/>
  <c r="C76" i="3" s="1"/>
  <c r="H30" i="1"/>
  <c r="C77" i="3" s="1"/>
  <c r="H31" i="1"/>
  <c r="C78" i="3" s="1"/>
  <c r="H32" i="1"/>
  <c r="C79" i="3" s="1"/>
  <c r="D68" i="3"/>
  <c r="D70" i="3"/>
  <c r="D71" i="3"/>
  <c r="D72" i="3"/>
  <c r="D73" i="3"/>
  <c r="I29" i="1"/>
  <c r="C64" i="3" s="1"/>
  <c r="I28" i="1"/>
  <c r="C63" i="3" s="1"/>
  <c r="J28" i="1"/>
  <c r="C51" i="3" s="1"/>
  <c r="K28" i="1"/>
  <c r="C39" i="3" s="1"/>
  <c r="L28" i="1"/>
  <c r="C27" i="3" s="1"/>
  <c r="M28" i="1"/>
  <c r="C15" i="3" s="1"/>
  <c r="N28" i="1"/>
  <c r="C3" i="3" s="1"/>
  <c r="J29" i="1"/>
  <c r="C52" i="3" s="1"/>
  <c r="K29" i="1"/>
  <c r="C40" i="3" s="1"/>
  <c r="L29" i="1"/>
  <c r="C28" i="3" s="1"/>
  <c r="M29" i="1"/>
  <c r="C16" i="3" s="1"/>
  <c r="N29" i="1"/>
  <c r="C4" i="3" s="1"/>
  <c r="J30" i="1"/>
  <c r="C53" i="3" s="1"/>
  <c r="K30" i="1"/>
  <c r="C41" i="3" s="1"/>
  <c r="L30" i="1"/>
  <c r="C29" i="3" s="1"/>
  <c r="M30" i="1"/>
  <c r="C17" i="3" s="1"/>
  <c r="N30" i="1"/>
  <c r="C5" i="3" s="1"/>
  <c r="J31" i="1"/>
  <c r="C54" i="3" s="1"/>
  <c r="K31" i="1"/>
  <c r="C42" i="3" s="1"/>
  <c r="L31" i="1"/>
  <c r="C30" i="3" s="1"/>
  <c r="M31" i="1"/>
  <c r="C18" i="3" s="1"/>
  <c r="N31" i="1"/>
  <c r="C6" i="3" s="1"/>
  <c r="J32" i="1"/>
  <c r="C55" i="3" s="1"/>
  <c r="K32" i="1"/>
  <c r="C43" i="3" s="1"/>
  <c r="L32" i="1"/>
  <c r="C31" i="3" s="1"/>
  <c r="M32" i="1"/>
  <c r="C19" i="3" s="1"/>
  <c r="N32" i="1"/>
  <c r="C7" i="3" s="1"/>
  <c r="J33" i="1"/>
  <c r="C56" i="3" s="1"/>
  <c r="K33" i="1"/>
  <c r="C44" i="3" s="1"/>
  <c r="L33" i="1"/>
  <c r="C32" i="3" s="1"/>
  <c r="M33" i="1"/>
  <c r="C20" i="3" s="1"/>
  <c r="N33" i="1"/>
  <c r="C8" i="3" s="1"/>
  <c r="J34" i="1"/>
  <c r="C57" i="3" s="1"/>
  <c r="K34" i="1"/>
  <c r="C45" i="3" s="1"/>
  <c r="L34" i="1"/>
  <c r="C33" i="3" s="1"/>
  <c r="M34" i="1"/>
  <c r="C21" i="3" s="1"/>
  <c r="N34" i="1"/>
  <c r="C9" i="3" s="1"/>
  <c r="J35" i="1"/>
  <c r="C58" i="3" s="1"/>
  <c r="K35" i="1"/>
  <c r="C46" i="3" s="1"/>
  <c r="L35" i="1"/>
  <c r="C34" i="3" s="1"/>
  <c r="M35" i="1"/>
  <c r="C22" i="3" s="1"/>
  <c r="N35" i="1"/>
  <c r="C10" i="3" s="1"/>
  <c r="J36" i="1"/>
  <c r="C59" i="3" s="1"/>
  <c r="K36" i="1"/>
  <c r="C47" i="3" s="1"/>
  <c r="L36" i="1"/>
  <c r="C35" i="3" s="1"/>
  <c r="M36" i="1"/>
  <c r="C23" i="3" s="1"/>
  <c r="N36" i="1"/>
  <c r="C11" i="3" s="1"/>
  <c r="J37" i="1"/>
  <c r="C60" i="3" s="1"/>
  <c r="K37" i="1"/>
  <c r="C48" i="3" s="1"/>
  <c r="L37" i="1"/>
  <c r="C36" i="3" s="1"/>
  <c r="M37" i="1"/>
  <c r="C24" i="3" s="1"/>
  <c r="N37" i="1"/>
  <c r="C12" i="3" s="1"/>
  <c r="J38" i="1"/>
  <c r="C61" i="3" s="1"/>
  <c r="K38" i="1"/>
  <c r="C49" i="3" s="1"/>
  <c r="L38" i="1"/>
  <c r="C37" i="3" s="1"/>
  <c r="M38" i="1"/>
  <c r="C25" i="3" s="1"/>
  <c r="N38" i="1"/>
  <c r="C13" i="3" s="1"/>
  <c r="J27" i="1"/>
  <c r="C50" i="3" s="1"/>
  <c r="K27" i="1"/>
  <c r="L27" i="1"/>
  <c r="C26" i="3" s="1"/>
  <c r="M27" i="1"/>
  <c r="C14" i="3" s="1"/>
  <c r="N27" i="1"/>
  <c r="C2" i="3" s="1"/>
  <c r="I27" i="1"/>
  <c r="C62" i="3" s="1"/>
  <c r="J21" i="1"/>
  <c r="K21" i="1"/>
  <c r="L21" i="1"/>
  <c r="M21" i="1"/>
  <c r="N21" i="1"/>
  <c r="I31" i="1"/>
  <c r="C66" i="3" s="1"/>
  <c r="K39" i="1" l="1"/>
  <c r="C38" i="3"/>
  <c r="I34" i="1"/>
  <c r="C69" i="3" s="1"/>
  <c r="D69" i="3"/>
  <c r="I36" i="1"/>
  <c r="C71" i="3" s="1"/>
  <c r="I37" i="1"/>
  <c r="C72" i="3" s="1"/>
  <c r="I38" i="1"/>
  <c r="C73" i="3" s="1"/>
  <c r="L39" i="1"/>
  <c r="J39" i="1"/>
  <c r="N39" i="1"/>
  <c r="M39" i="1"/>
  <c r="I32" i="1"/>
  <c r="C67" i="3" s="1"/>
  <c r="H39" i="1"/>
  <c r="I35" i="1"/>
  <c r="C70" i="3" s="1"/>
  <c r="I33" i="1"/>
  <c r="C68" i="3" s="1"/>
  <c r="I39" i="1" l="1"/>
</calcChain>
</file>

<file path=xl/sharedStrings.xml><?xml version="1.0" encoding="utf-8"?>
<sst xmlns="http://schemas.openxmlformats.org/spreadsheetml/2006/main" count="53" uniqueCount="26">
  <si>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</si>
  <si>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</si>
  <si>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</si>
  <si>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</si>
  <si>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</si>
  <si>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</si>
  <si>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</si>
  <si>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</si>
  <si>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</si>
  <si>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</si>
  <si>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</si>
  <si>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</si>
  <si>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Koers Euro/$</t>
  </si>
  <si>
    <t>Taux Euro/$</t>
  </si>
  <si>
    <t>$/mt</t>
  </si>
  <si>
    <t>€/ mt</t>
  </si>
  <si>
    <t>COAL CIF CIF Amsterdam-Rotterdam-Antwerp (15de van elke maand - le 15 de chaque mois)</t>
  </si>
  <si>
    <t>Annual Average</t>
  </si>
  <si>
    <t>Bron/Source:Platts European Power Daily</t>
  </si>
  <si>
    <t>CIF ARA: 6,000 kcal/kg NAR, max sulfur 1%, 16% ash max.</t>
  </si>
  <si>
    <t>wisselkoers/taux d'échange Euro/$</t>
  </si>
  <si>
    <t>prijs/prix$/mt</t>
  </si>
  <si>
    <t>prijs/prix €/mt</t>
  </si>
  <si>
    <t>COAL CIF Amsterdam-Rotterdam-Antwerp (15de van elke maand - le 15 de chaque mois)</t>
  </si>
  <si>
    <t>slotkoers voor levering volgend jaar - cours de clôture pour livraison l'année suivante</t>
  </si>
  <si>
    <r>
      <rPr>
        <i/>
        <sz val="9"/>
        <rFont val="Arial"/>
        <family val="2"/>
      </rPr>
      <t>Bron</t>
    </r>
    <r>
      <rPr>
        <sz val="9"/>
        <rFont val="Arial"/>
        <family val="2"/>
      </rPr>
      <t>: Platts European Power Daily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</si>
</sst>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"/>
    <numFmt numFmtId="166" formatCode="#,##0.000"/>
    <numFmt numFmtId="167" formatCode="0.0000"/>
    <numFmt numFmtId="168" formatCode="0.000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color indexed="23"/>
      <name val="Arial"/>
      <family val="2"/>
    </font>
    <font>
      <b/>
      <sz val="7"/>
      <name val="Arial"/>
      <family val="2"/>
    </font>
    <font>
      <sz val="10"/>
      <color indexed="23"/>
      <name val="Arial"/>
      <family val="2"/>
    </font>
    <font>
      <b/>
      <i/>
      <sz val="8"/>
      <color indexed="23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3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Fill="1" applyBorder="1" applyAlignment="1" applyProtection="1">
      <alignment horizontal="left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Fill="1"/>
    <xf numFmtId="0" fontId="3" fillId="0" borderId="0" xfId="0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8" fillId="0" borderId="0" xfId="0" applyFont="1" applyFill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7" fontId="3" fillId="0" borderId="6" xfId="0" applyNumberFormat="1" applyFont="1" applyFill="1" applyBorder="1" applyAlignment="1" applyProtection="1">
      <alignment horizontal="center"/>
    </xf>
    <xf numFmtId="167" fontId="3" fillId="0" borderId="8" xfId="0" applyNumberFormat="1" applyFont="1" applyFill="1" applyBorder="1" applyAlignment="1" applyProtection="1">
      <alignment horizontal="center"/>
    </xf>
    <xf numFmtId="167" fontId="3" fillId="0" borderId="7" xfId="0" applyNumberFormat="1" applyFont="1" applyFill="1" applyBorder="1" applyAlignment="1" applyProtection="1">
      <alignment horizontal="center"/>
    </xf>
    <xf numFmtId="0" fontId="2" fillId="0" borderId="9" xfId="0" applyFont="1" applyFill="1" applyBorder="1" applyAlignment="1">
      <alignment horizontal="center"/>
    </xf>
    <xf numFmtId="167" fontId="3" fillId="0" borderId="10" xfId="0" applyNumberFormat="1" applyFont="1" applyFill="1" applyBorder="1" applyAlignment="1" applyProtection="1">
      <alignment horizontal="center"/>
    </xf>
    <xf numFmtId="0" fontId="11" fillId="0" borderId="0" xfId="0" applyFont="1"/>
    <xf numFmtId="0" fontId="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0" fillId="0" borderId="0" xfId="0" applyFont="1" applyFill="1"/>
    <xf numFmtId="16" fontId="13" fillId="0" borderId="0" xfId="0" applyNumberFormat="1" applyFont="1" applyFill="1"/>
    <xf numFmtId="0" fontId="14" fillId="0" borderId="0" xfId="0" applyFont="1" applyFill="1" applyBorder="1" applyAlignment="1" applyProtection="1">
      <alignment horizontal="right"/>
    </xf>
    <xf numFmtId="17" fontId="13" fillId="0" borderId="3" xfId="0" applyNumberFormat="1" applyFont="1" applyFill="1" applyBorder="1" applyAlignment="1" applyProtection="1">
      <alignment horizontal="left"/>
    </xf>
    <xf numFmtId="167" fontId="13" fillId="0" borderId="0" xfId="0" applyNumberFormat="1" applyFont="1" applyFill="1"/>
    <xf numFmtId="166" fontId="3" fillId="0" borderId="10" xfId="1" applyNumberFormat="1" applyFont="1" applyFill="1" applyBorder="1" applyAlignment="1" applyProtection="1">
      <alignment horizontal="center" vertical="center"/>
    </xf>
    <xf numFmtId="166" fontId="3" fillId="0" borderId="6" xfId="1" applyNumberFormat="1" applyFont="1" applyFill="1" applyBorder="1" applyAlignment="1" applyProtection="1">
      <alignment horizontal="center" vertical="center"/>
    </xf>
    <xf numFmtId="166" fontId="3" fillId="0" borderId="12" xfId="1" applyNumberFormat="1" applyFont="1" applyFill="1" applyBorder="1" applyAlignment="1" applyProtection="1">
      <alignment horizontal="center" vertical="center"/>
    </xf>
    <xf numFmtId="166" fontId="3" fillId="0" borderId="7" xfId="1" applyNumberFormat="1" applyFont="1" applyFill="1" applyBorder="1" applyAlignment="1" applyProtection="1">
      <alignment horizontal="center" vertical="center"/>
    </xf>
    <xf numFmtId="166" fontId="3" fillId="0" borderId="13" xfId="1" applyNumberFormat="1" applyFont="1" applyFill="1" applyBorder="1" applyAlignment="1" applyProtection="1">
      <alignment horizontal="center" vertical="center"/>
    </xf>
    <xf numFmtId="166" fontId="3" fillId="0" borderId="8" xfId="1" applyNumberFormat="1" applyFont="1" applyFill="1" applyBorder="1" applyAlignment="1" applyProtection="1">
      <alignment horizontal="center" vertical="center"/>
    </xf>
    <xf numFmtId="166" fontId="4" fillId="0" borderId="9" xfId="0" applyNumberFormat="1" applyFont="1" applyFill="1" applyBorder="1" applyAlignment="1" applyProtection="1">
      <alignment horizontal="center" vertical="center"/>
    </xf>
    <xf numFmtId="166" fontId="4" fillId="0" borderId="5" xfId="0" applyNumberFormat="1" applyFont="1" applyFill="1" applyBorder="1" applyAlignment="1" applyProtection="1">
      <alignment horizontal="center" vertical="center"/>
    </xf>
    <xf numFmtId="167" fontId="3" fillId="0" borderId="11" xfId="0" applyNumberFormat="1" applyFont="1" applyFill="1" applyBorder="1" applyAlignment="1" applyProtection="1">
      <alignment horizontal="center"/>
    </xf>
    <xf numFmtId="167" fontId="3" fillId="0" borderId="12" xfId="0" applyNumberFormat="1" applyFont="1" applyFill="1" applyBorder="1" applyAlignment="1" applyProtection="1">
      <alignment horizontal="center"/>
    </xf>
    <xf numFmtId="167" fontId="3" fillId="0" borderId="13" xfId="0" applyNumberFormat="1" applyFont="1" applyFill="1" applyBorder="1" applyAlignment="1" applyProtection="1">
      <alignment horizontal="center"/>
    </xf>
    <xf numFmtId="0" fontId="15" fillId="0" borderId="0" xfId="0" applyFont="1"/>
    <xf numFmtId="167" fontId="0" fillId="0" borderId="0" xfId="0" applyNumberFormat="1"/>
    <xf numFmtId="0" fontId="3" fillId="0" borderId="0" xfId="0" applyFont="1" applyFill="1" applyBorder="1" applyAlignment="1" applyProtection="1">
      <alignment horizontal="center"/>
    </xf>
    <xf numFmtId="167" fontId="3" fillId="0" borderId="10" xfId="1" applyNumberFormat="1" applyFont="1" applyFill="1" applyBorder="1" applyAlignment="1" applyProtection="1">
      <alignment horizontal="center" vertical="center"/>
    </xf>
    <xf numFmtId="167" fontId="3" fillId="0" borderId="12" xfId="1" applyNumberFormat="1" applyFont="1" applyFill="1" applyBorder="1" applyAlignment="1" applyProtection="1">
      <alignment horizontal="center" vertical="center"/>
    </xf>
    <xf numFmtId="167" fontId="3" fillId="0" borderId="13" xfId="1" applyNumberFormat="1" applyFont="1" applyFill="1" applyBorder="1" applyAlignment="1" applyProtection="1">
      <alignment horizontal="center" vertical="center"/>
    </xf>
    <xf numFmtId="167" fontId="3" fillId="0" borderId="6" xfId="1" applyNumberFormat="1" applyFont="1" applyFill="1" applyBorder="1" applyAlignment="1" applyProtection="1">
      <alignment horizontal="center" vertical="center"/>
    </xf>
    <xf numFmtId="167" fontId="3" fillId="0" borderId="7" xfId="1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center"/>
    </xf>
    <xf numFmtId="168" fontId="14" fillId="0" borderId="0" xfId="0" applyNumberFormat="1" applyFont="1" applyFill="1" applyBorder="1" applyAlignment="1" applyProtection="1">
      <alignment horizontal="right"/>
    </xf>
    <xf numFmtId="168" fontId="13" fillId="0" borderId="0" xfId="0" applyNumberFormat="1" applyFont="1" applyFill="1"/>
    <xf numFmtId="168" fontId="0" fillId="0" borderId="0" xfId="0" applyNumberFormat="1"/>
    <xf numFmtId="168" fontId="3" fillId="0" borderId="14" xfId="0" applyNumberFormat="1" applyFont="1" applyFill="1" applyBorder="1" applyAlignment="1" applyProtection="1">
      <alignment horizontal="center"/>
    </xf>
    <xf numFmtId="168" fontId="3" fillId="0" borderId="15" xfId="0" applyNumberFormat="1" applyFont="1" applyFill="1" applyBorder="1" applyAlignment="1" applyProtection="1">
      <alignment horizontal="center"/>
    </xf>
    <xf numFmtId="168" fontId="4" fillId="0" borderId="14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>
      <alignment horizontal="center"/>
    </xf>
    <xf numFmtId="168" fontId="3" fillId="0" borderId="7" xfId="1" applyNumberFormat="1" applyFont="1" applyFill="1" applyBorder="1" applyAlignment="1" applyProtection="1">
      <alignment horizontal="center" vertical="center"/>
    </xf>
    <xf numFmtId="168" fontId="3" fillId="0" borderId="17" xfId="0" applyNumberFormat="1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3" fillId="0" borderId="19" xfId="0" applyFont="1" applyFill="1" applyBorder="1" applyAlignment="1" applyProtection="1">
      <alignment horizontal="center"/>
    </xf>
    <xf numFmtId="167" fontId="3" fillId="0" borderId="10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2" fillId="0" borderId="20" xfId="0" applyFont="1" applyFill="1" applyBorder="1" applyAlignment="1">
      <alignment horizontal="left"/>
    </xf>
    <xf numFmtId="0" fontId="3" fillId="0" borderId="21" xfId="0" applyFont="1" applyFill="1" applyBorder="1" applyAlignment="1" applyProtection="1">
      <alignment horizontal="left"/>
    </xf>
    <xf numFmtId="0" fontId="3" fillId="0" borderId="22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168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262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140986223905606E-2"/>
          <c:y val="6.506031751261003E-2"/>
          <c:w val="0.91677908717786116"/>
          <c:h val="0.71405723682130096"/>
        </c:manualLayout>
      </c:layout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prijs/prix$/mt</c:v>
                </c:pt>
              </c:strCache>
            </c:strRef>
          </c:tx>
          <c:spPr>
            <a:ln w="34925" cap="rnd">
              <a:solidFill>
                <a:srgbClr val="2621EB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data!$A$2:$A$145</c:f>
              <c:numCache>
                <c:formatCode>mmm\-yy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data!$B$2:$B$145</c:f>
              <c:numCache>
                <c:formatCode>0.000</c:formatCode>
                <c:ptCount val="144"/>
                <c:pt idx="0">
                  <c:v>78.349999999999994</c:v>
                </c:pt>
                <c:pt idx="1">
                  <c:v>83</c:v>
                </c:pt>
                <c:pt idx="2">
                  <c:v>71.8</c:v>
                </c:pt>
                <c:pt idx="3">
                  <c:v>84.75</c:v>
                </c:pt>
                <c:pt idx="4">
                  <c:v>85.25</c:v>
                </c:pt>
                <c:pt idx="5">
                  <c:v>92</c:v>
                </c:pt>
                <c:pt idx="6">
                  <c:v>86</c:v>
                </c:pt>
                <c:pt idx="7">
                  <c:v>86.5</c:v>
                </c:pt>
                <c:pt idx="8">
                  <c:v>78.5</c:v>
                </c:pt>
                <c:pt idx="9">
                  <c:v>84</c:v>
                </c:pt>
                <c:pt idx="10">
                  <c:v>84.5</c:v>
                </c:pt>
                <c:pt idx="11">
                  <c:v>82.2</c:v>
                </c:pt>
                <c:pt idx="12">
                  <c:v>102</c:v>
                </c:pt>
                <c:pt idx="13">
                  <c:v>93</c:v>
                </c:pt>
                <c:pt idx="14">
                  <c:v>89.9</c:v>
                </c:pt>
                <c:pt idx="15">
                  <c:v>92.25</c:v>
                </c:pt>
                <c:pt idx="16">
                  <c:v>96.25</c:v>
                </c:pt>
                <c:pt idx="17">
                  <c:v>102</c:v>
                </c:pt>
                <c:pt idx="18">
                  <c:v>98.75</c:v>
                </c:pt>
                <c:pt idx="19">
                  <c:v>96.9</c:v>
                </c:pt>
                <c:pt idx="20">
                  <c:v>97</c:v>
                </c:pt>
                <c:pt idx="21">
                  <c:v>101.4</c:v>
                </c:pt>
                <c:pt idx="22">
                  <c:v>107.4</c:v>
                </c:pt>
                <c:pt idx="23">
                  <c:v>111.75</c:v>
                </c:pt>
                <c:pt idx="24">
                  <c:v>118.3</c:v>
                </c:pt>
                <c:pt idx="25">
                  <c:v>117.6</c:v>
                </c:pt>
                <c:pt idx="26">
                  <c:v>131</c:v>
                </c:pt>
                <c:pt idx="27">
                  <c:v>131.35</c:v>
                </c:pt>
                <c:pt idx="28">
                  <c:v>126.35</c:v>
                </c:pt>
                <c:pt idx="29">
                  <c:v>131</c:v>
                </c:pt>
                <c:pt idx="30">
                  <c:v>127.85</c:v>
                </c:pt>
                <c:pt idx="31">
                  <c:v>127.4</c:v>
                </c:pt>
                <c:pt idx="32">
                  <c:v>127.1</c:v>
                </c:pt>
                <c:pt idx="33">
                  <c:v>119.25</c:v>
                </c:pt>
                <c:pt idx="34">
                  <c:v>116.9</c:v>
                </c:pt>
                <c:pt idx="35">
                  <c:v>113.4</c:v>
                </c:pt>
                <c:pt idx="36">
                  <c:v>113.15</c:v>
                </c:pt>
                <c:pt idx="37">
                  <c:v>113.65</c:v>
                </c:pt>
                <c:pt idx="38">
                  <c:v>114</c:v>
                </c:pt>
                <c:pt idx="39">
                  <c:v>113.55</c:v>
                </c:pt>
                <c:pt idx="40">
                  <c:v>102.75</c:v>
                </c:pt>
                <c:pt idx="41">
                  <c:v>96.95</c:v>
                </c:pt>
                <c:pt idx="42">
                  <c:v>96.3</c:v>
                </c:pt>
                <c:pt idx="43">
                  <c:v>99.9</c:v>
                </c:pt>
                <c:pt idx="44">
                  <c:v>99.75</c:v>
                </c:pt>
                <c:pt idx="45">
                  <c:v>95</c:v>
                </c:pt>
                <c:pt idx="46">
                  <c:v>96.6</c:v>
                </c:pt>
                <c:pt idx="47">
                  <c:v>96.6</c:v>
                </c:pt>
                <c:pt idx="48">
                  <c:v>100.25</c:v>
                </c:pt>
                <c:pt idx="49">
                  <c:v>98.5</c:v>
                </c:pt>
                <c:pt idx="50">
                  <c:v>94.7</c:v>
                </c:pt>
                <c:pt idx="51">
                  <c:v>93.8</c:v>
                </c:pt>
                <c:pt idx="52">
                  <c:v>90.95</c:v>
                </c:pt>
                <c:pt idx="53">
                  <c:v>87.35</c:v>
                </c:pt>
                <c:pt idx="54">
                  <c:v>86.5</c:v>
                </c:pt>
                <c:pt idx="55">
                  <c:v>83.6</c:v>
                </c:pt>
                <c:pt idx="56">
                  <c:v>84.6</c:v>
                </c:pt>
                <c:pt idx="57">
                  <c:v>81.45</c:v>
                </c:pt>
                <c:pt idx="58">
                  <c:v>81.849999999999994</c:v>
                </c:pt>
                <c:pt idx="59">
                  <c:v>84.2</c:v>
                </c:pt>
                <c:pt idx="60">
                  <c:v>86.4</c:v>
                </c:pt>
                <c:pt idx="61">
                  <c:v>81.650000000000006</c:v>
                </c:pt>
                <c:pt idx="62">
                  <c:v>81.55</c:v>
                </c:pt>
                <c:pt idx="63">
                  <c:v>82.4</c:v>
                </c:pt>
                <c:pt idx="64">
                  <c:v>83.03</c:v>
                </c:pt>
                <c:pt idx="65">
                  <c:v>80.010000000000005</c:v>
                </c:pt>
                <c:pt idx="66">
                  <c:v>77.8</c:v>
                </c:pt>
                <c:pt idx="67">
                  <c:v>80.150000000000006</c:v>
                </c:pt>
                <c:pt idx="68">
                  <c:v>77.400000000000006</c:v>
                </c:pt>
                <c:pt idx="69">
                  <c:v>72.3</c:v>
                </c:pt>
                <c:pt idx="70">
                  <c:v>71.3</c:v>
                </c:pt>
                <c:pt idx="71">
                  <c:v>69.099999999999994</c:v>
                </c:pt>
                <c:pt idx="72">
                  <c:v>59.2</c:v>
                </c:pt>
                <c:pt idx="73">
                  <c:v>64.5</c:v>
                </c:pt>
                <c:pt idx="74">
                  <c:v>57.6</c:v>
                </c:pt>
                <c:pt idx="75">
                  <c:v>57.15</c:v>
                </c:pt>
                <c:pt idx="76">
                  <c:v>58</c:v>
                </c:pt>
                <c:pt idx="77">
                  <c:v>58.55</c:v>
                </c:pt>
                <c:pt idx="78">
                  <c:v>57.8</c:v>
                </c:pt>
                <c:pt idx="79">
                  <c:v>53.65</c:v>
                </c:pt>
                <c:pt idx="80">
                  <c:v>50.5</c:v>
                </c:pt>
                <c:pt idx="81">
                  <c:v>48.1</c:v>
                </c:pt>
                <c:pt idx="82">
                  <c:v>45.85</c:v>
                </c:pt>
                <c:pt idx="83">
                  <c:v>44.3</c:v>
                </c:pt>
                <c:pt idx="84">
                  <c:v>37.700000000000003</c:v>
                </c:pt>
                <c:pt idx="85">
                  <c:v>36.9</c:v>
                </c:pt>
                <c:pt idx="86">
                  <c:v>40.4</c:v>
                </c:pt>
                <c:pt idx="87">
                  <c:v>43.8</c:v>
                </c:pt>
                <c:pt idx="88">
                  <c:v>46.85</c:v>
                </c:pt>
                <c:pt idx="89">
                  <c:v>53</c:v>
                </c:pt>
                <c:pt idx="90">
                  <c:v>60.4</c:v>
                </c:pt>
                <c:pt idx="91">
                  <c:v>59.4</c:v>
                </c:pt>
                <c:pt idx="92">
                  <c:v>58.2</c:v>
                </c:pt>
                <c:pt idx="93">
                  <c:v>65.849999999999994</c:v>
                </c:pt>
                <c:pt idx="94">
                  <c:v>70.25</c:v>
                </c:pt>
                <c:pt idx="95">
                  <c:v>68</c:v>
                </c:pt>
                <c:pt idx="96">
                  <c:v>66</c:v>
                </c:pt>
                <c:pt idx="97">
                  <c:v>66.7</c:v>
                </c:pt>
                <c:pt idx="98">
                  <c:v>64.8</c:v>
                </c:pt>
                <c:pt idx="99">
                  <c:v>65.75</c:v>
                </c:pt>
                <c:pt idx="100">
                  <c:v>63.8</c:v>
                </c:pt>
                <c:pt idx="101">
                  <c:v>68.45</c:v>
                </c:pt>
                <c:pt idx="102">
                  <c:v>71.099999999999994</c:v>
                </c:pt>
                <c:pt idx="103">
                  <c:v>76.400000000000006</c:v>
                </c:pt>
                <c:pt idx="104">
                  <c:v>83</c:v>
                </c:pt>
                <c:pt idx="105">
                  <c:v>85.15</c:v>
                </c:pt>
                <c:pt idx="106">
                  <c:v>84.45</c:v>
                </c:pt>
                <c:pt idx="107">
                  <c:v>90</c:v>
                </c:pt>
                <c:pt idx="108">
                  <c:v>85.7</c:v>
                </c:pt>
                <c:pt idx="109">
                  <c:v>79.75</c:v>
                </c:pt>
                <c:pt idx="110">
                  <c:v>75.3</c:v>
                </c:pt>
                <c:pt idx="111">
                  <c:v>82.78</c:v>
                </c:pt>
                <c:pt idx="112">
                  <c:v>88.4</c:v>
                </c:pt>
                <c:pt idx="113">
                  <c:v>88.6</c:v>
                </c:pt>
                <c:pt idx="114">
                  <c:v>87.2</c:v>
                </c:pt>
                <c:pt idx="115">
                  <c:v>87.65</c:v>
                </c:pt>
                <c:pt idx="116">
                  <c:v>94.3</c:v>
                </c:pt>
                <c:pt idx="117">
                  <c:v>94.85</c:v>
                </c:pt>
                <c:pt idx="118">
                  <c:v>87.9</c:v>
                </c:pt>
                <c:pt idx="119">
                  <c:v>89.45</c:v>
                </c:pt>
                <c:pt idx="120">
                  <c:v>83.25</c:v>
                </c:pt>
                <c:pt idx="121">
                  <c:v>79</c:v>
                </c:pt>
                <c:pt idx="122">
                  <c:v>75.099999999999994</c:v>
                </c:pt>
                <c:pt idx="123">
                  <c:v>74</c:v>
                </c:pt>
                <c:pt idx="124">
                  <c:v>71.2</c:v>
                </c:pt>
                <c:pt idx="125">
                  <c:v>63.45</c:v>
                </c:pt>
                <c:pt idx="126">
                  <c:v>69</c:v>
                </c:pt>
                <c:pt idx="127">
                  <c:v>64.099999999999994</c:v>
                </c:pt>
                <c:pt idx="128">
                  <c:v>65.849999999999994</c:v>
                </c:pt>
                <c:pt idx="129">
                  <c:v>68.7</c:v>
                </c:pt>
                <c:pt idx="130">
                  <c:v>63.95</c:v>
                </c:pt>
                <c:pt idx="131">
                  <c:v>59.1</c:v>
                </c:pt>
                <c:pt idx="132">
                  <c:v>63.1</c:v>
                </c:pt>
                <c:pt idx="133">
                  <c:v>60.65</c:v>
                </c:pt>
                <c:pt idx="134">
                  <c:v>55.8</c:v>
                </c:pt>
                <c:pt idx="135">
                  <c:v>54.15</c:v>
                </c:pt>
                <c:pt idx="136">
                  <c:v>52.65</c:v>
                </c:pt>
                <c:pt idx="137">
                  <c:v>54</c:v>
                </c:pt>
                <c:pt idx="138">
                  <c:v>60.35</c:v>
                </c:pt>
                <c:pt idx="139">
                  <c:v>55.7</c:v>
                </c:pt>
                <c:pt idx="140">
                  <c:v>57.8</c:v>
                </c:pt>
                <c:pt idx="141">
                  <c:v>58.95</c:v>
                </c:pt>
                <c:pt idx="142">
                  <c:v>59.45</c:v>
                </c:pt>
                <c:pt idx="143">
                  <c:v>68.25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681-B9B7-0BCCC31F00AE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prijs/prix €/mt</c:v>
                </c:pt>
              </c:strCache>
            </c:strRef>
          </c:tx>
          <c:spPr>
            <a:ln w="34925" cap="rnd">
              <a:solidFill>
                <a:srgbClr val="EEECE1">
                  <a:lumMod val="25000"/>
                </a:srgb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data!$A$2:$A$145</c:f>
              <c:numCache>
                <c:formatCode>mmm\-yy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data!$C$2:$C$145</c:f>
              <c:numCache>
                <c:formatCode>0.000</c:formatCode>
                <c:ptCount val="144"/>
                <c:pt idx="0">
                  <c:v>58.496341645512913</c:v>
                </c:pt>
                <c:pt idx="1">
                  <c:v>64.727442876082037</c:v>
                </c:pt>
                <c:pt idx="2">
                  <c:v>55.379868877747782</c:v>
                </c:pt>
                <c:pt idx="3">
                  <c:v>64.073486051258783</c:v>
                </c:pt>
                <c:pt idx="4">
                  <c:v>63.364055299539174</c:v>
                </c:pt>
                <c:pt idx="5">
                  <c:v>66.201338418363676</c:v>
                </c:pt>
                <c:pt idx="6">
                  <c:v>61.192543048242491</c:v>
                </c:pt>
                <c:pt idx="7">
                  <c:v>61.264962107798006</c:v>
                </c:pt>
                <c:pt idx="8">
                  <c:v>53.568991401665073</c:v>
                </c:pt>
                <c:pt idx="9">
                  <c:v>56.187290969899664</c:v>
                </c:pt>
                <c:pt idx="10">
                  <c:v>56.41231056812871</c:v>
                </c:pt>
                <c:pt idx="11">
                  <c:v>56.432788685981059</c:v>
                </c:pt>
                <c:pt idx="12">
                  <c:v>72.15619694397283</c:v>
                </c:pt>
                <c:pt idx="13">
                  <c:v>68.327088384394969</c:v>
                </c:pt>
                <c:pt idx="14">
                  <c:v>65.677966101694921</c:v>
                </c:pt>
                <c:pt idx="15">
                  <c:v>67.845848348900503</c:v>
                </c:pt>
                <c:pt idx="16">
                  <c:v>77.865868457244559</c:v>
                </c:pt>
                <c:pt idx="17">
                  <c:v>84.10290237467018</c:v>
                </c:pt>
                <c:pt idx="18">
                  <c:v>77.578757168669966</c:v>
                </c:pt>
                <c:pt idx="19">
                  <c:v>75.390959309110713</c:v>
                </c:pt>
                <c:pt idx="20">
                  <c:v>74.690074690074695</c:v>
                </c:pt>
                <c:pt idx="21">
                  <c:v>72.584108804581248</c:v>
                </c:pt>
                <c:pt idx="22">
                  <c:v>78.814119028399503</c:v>
                </c:pt>
                <c:pt idx="23">
                  <c:v>83.626431190600911</c:v>
                </c:pt>
                <c:pt idx="24">
                  <c:v>88.820482018169528</c:v>
                </c:pt>
                <c:pt idx="25">
                  <c:v>87.046632124352328</c:v>
                </c:pt>
                <c:pt idx="26">
                  <c:v>93.752236456022331</c:v>
                </c:pt>
                <c:pt idx="27">
                  <c:v>90.843073518223946</c:v>
                </c:pt>
                <c:pt idx="28">
                  <c:v>89.457660719342954</c:v>
                </c:pt>
                <c:pt idx="29">
                  <c:v>91.582774049217008</c:v>
                </c:pt>
                <c:pt idx="30">
                  <c:v>90.391685520361975</c:v>
                </c:pt>
                <c:pt idx="31">
                  <c:v>88.589110632084001</c:v>
                </c:pt>
                <c:pt idx="32">
                  <c:v>91.835260115606943</c:v>
                </c:pt>
                <c:pt idx="33">
                  <c:v>86.450630709003917</c:v>
                </c:pt>
                <c:pt idx="34">
                  <c:v>86.069798262406124</c:v>
                </c:pt>
                <c:pt idx="35">
                  <c:v>87.157020982245797</c:v>
                </c:pt>
                <c:pt idx="36">
                  <c:v>89.249092916863859</c:v>
                </c:pt>
                <c:pt idx="37">
                  <c:v>86.33394105135217</c:v>
                </c:pt>
                <c:pt idx="38">
                  <c:v>87.302802879460856</c:v>
                </c:pt>
                <c:pt idx="39">
                  <c:v>87.272308047037129</c:v>
                </c:pt>
                <c:pt idx="40">
                  <c:v>79.923771001866825</c:v>
                </c:pt>
                <c:pt idx="41">
                  <c:v>76.944444444444443</c:v>
                </c:pt>
                <c:pt idx="42">
                  <c:v>78.979742475190676</c:v>
                </c:pt>
                <c:pt idx="43">
                  <c:v>81.411457908890881</c:v>
                </c:pt>
                <c:pt idx="44">
                  <c:v>76.145038167938935</c:v>
                </c:pt>
                <c:pt idx="45">
                  <c:v>73.302469135802468</c:v>
                </c:pt>
                <c:pt idx="46">
                  <c:v>75.515947467166981</c:v>
                </c:pt>
                <c:pt idx="47">
                  <c:v>73.354089148758447</c:v>
                </c:pt>
                <c:pt idx="48">
                  <c:v>75.223231034741502</c:v>
                </c:pt>
                <c:pt idx="49">
                  <c:v>73.716509504565181</c:v>
                </c:pt>
                <c:pt idx="50">
                  <c:v>72.773380465688163</c:v>
                </c:pt>
                <c:pt idx="51">
                  <c:v>71.701574682770215</c:v>
                </c:pt>
                <c:pt idx="52">
                  <c:v>70.712175400404291</c:v>
                </c:pt>
                <c:pt idx="53">
                  <c:v>65.484669015668331</c:v>
                </c:pt>
                <c:pt idx="54">
                  <c:v>66.030534351145036</c:v>
                </c:pt>
                <c:pt idx="55">
                  <c:v>62.701567539188481</c:v>
                </c:pt>
                <c:pt idx="56">
                  <c:v>63.342318059299195</c:v>
                </c:pt>
                <c:pt idx="57">
                  <c:v>60.061942334636086</c:v>
                </c:pt>
                <c:pt idx="58">
                  <c:v>60.809806835066858</c:v>
                </c:pt>
                <c:pt idx="59">
                  <c:v>61.214103962195573</c:v>
                </c:pt>
                <c:pt idx="60">
                  <c:v>63.194850789935643</c:v>
                </c:pt>
                <c:pt idx="61">
                  <c:v>59.585492227979273</c:v>
                </c:pt>
                <c:pt idx="62">
                  <c:v>58.821407963069817</c:v>
                </c:pt>
                <c:pt idx="63">
                  <c:v>59.705818418955147</c:v>
                </c:pt>
                <c:pt idx="64">
                  <c:v>60.681137177519545</c:v>
                </c:pt>
                <c:pt idx="65">
                  <c:v>59.12651492757908</c:v>
                </c:pt>
                <c:pt idx="66">
                  <c:v>57.151252479247781</c:v>
                </c:pt>
                <c:pt idx="67">
                  <c:v>59.86704511502839</c:v>
                </c:pt>
                <c:pt idx="68">
                  <c:v>59.948880799318417</c:v>
                </c:pt>
                <c:pt idx="69">
                  <c:v>56.714778788829619</c:v>
                </c:pt>
                <c:pt idx="70">
                  <c:v>57.158890492223819</c:v>
                </c:pt>
                <c:pt idx="71">
                  <c:v>56.265776402573074</c:v>
                </c:pt>
                <c:pt idx="72">
                  <c:v>50.563717116501536</c:v>
                </c:pt>
                <c:pt idx="73">
                  <c:v>56.958671847403743</c:v>
                </c:pt>
                <c:pt idx="74">
                  <c:v>54.375531011045034</c:v>
                </c:pt>
                <c:pt idx="75">
                  <c:v>52.287282708142726</c:v>
                </c:pt>
                <c:pt idx="76">
                  <c:v>53.250091810503122</c:v>
                </c:pt>
                <c:pt idx="77">
                  <c:v>52.286122521878909</c:v>
                </c:pt>
                <c:pt idx="78">
                  <c:v>53.076216712580347</c:v>
                </c:pt>
                <c:pt idx="79">
                  <c:v>47.477876106194692</c:v>
                </c:pt>
                <c:pt idx="80">
                  <c:v>45.210384959713515</c:v>
                </c:pt>
                <c:pt idx="81">
                  <c:v>43.557004437200035</c:v>
                </c:pt>
                <c:pt idx="82">
                  <c:v>43.003188895141626</c:v>
                </c:pt>
                <c:pt idx="83">
                  <c:v>40.988156920799405</c:v>
                </c:pt>
                <c:pt idx="84">
                  <c:v>34.666666666666671</c:v>
                </c:pt>
                <c:pt idx="85">
                  <c:v>33.530213539300313</c:v>
                </c:pt>
                <c:pt idx="86">
                  <c:v>35.513361462728554</c:v>
                </c:pt>
                <c:pt idx="87">
                  <c:v>38.556338028169016</c:v>
                </c:pt>
                <c:pt idx="88">
                  <c:v>41.372306605439775</c:v>
                </c:pt>
                <c:pt idx="89">
                  <c:v>47.636167535502423</c:v>
                </c:pt>
                <c:pt idx="90">
                  <c:v>54.784580498866212</c:v>
                </c:pt>
                <c:pt idx="91">
                  <c:v>53.130590339892656</c:v>
                </c:pt>
                <c:pt idx="92">
                  <c:v>51.756336149399736</c:v>
                </c:pt>
                <c:pt idx="93">
                  <c:v>56.860374751748552</c:v>
                </c:pt>
                <c:pt idx="94">
                  <c:v>62.140645731976996</c:v>
                </c:pt>
                <c:pt idx="95">
                  <c:v>60.256978289765172</c:v>
                </c:pt>
                <c:pt idx="96">
                  <c:v>62.299414763073443</c:v>
                </c:pt>
                <c:pt idx="97">
                  <c:v>63.192799621032684</c:v>
                </c:pt>
                <c:pt idx="98">
                  <c:v>59.679498986922077</c:v>
                </c:pt>
                <c:pt idx="99">
                  <c:v>61.552143793297134</c:v>
                </c:pt>
                <c:pt idx="100">
                  <c:v>58.148013124316442</c:v>
                </c:pt>
                <c:pt idx="101">
                  <c:v>61.302167293569767</c:v>
                </c:pt>
                <c:pt idx="102">
                  <c:v>61.499870253438282</c:v>
                </c:pt>
                <c:pt idx="103">
                  <c:v>64.789687924016292</c:v>
                </c:pt>
                <c:pt idx="104">
                  <c:v>69.380590152971664</c:v>
                </c:pt>
                <c:pt idx="105">
                  <c:v>71.978021978021985</c:v>
                </c:pt>
                <c:pt idx="106">
                  <c:v>71.326013513513516</c:v>
                </c:pt>
                <c:pt idx="107">
                  <c:v>76.232424191089265</c:v>
                </c:pt>
                <c:pt idx="108">
                  <c:v>75.017507002801111</c:v>
                </c:pt>
                <c:pt idx="109">
                  <c:v>70.825932504440502</c:v>
                </c:pt>
                <c:pt idx="110">
                  <c:v>66.590024761230978</c:v>
                </c:pt>
                <c:pt idx="111">
                  <c:v>73.172456466012548</c:v>
                </c:pt>
                <c:pt idx="112">
                  <c:v>79.048555843691318</c:v>
                </c:pt>
                <c:pt idx="113">
                  <c:v>78.650687971593428</c:v>
                </c:pt>
                <c:pt idx="114">
                  <c:v>77.380424172508654</c:v>
                </c:pt>
                <c:pt idx="115">
                  <c:v>78.609865470852029</c:v>
                </c:pt>
                <c:pt idx="116">
                  <c:v>85.486356631311764</c:v>
                </c:pt>
                <c:pt idx="117">
                  <c:v>86.1724357227219</c:v>
                </c:pt>
                <c:pt idx="118">
                  <c:v>79.66286025013595</c:v>
                </c:pt>
                <c:pt idx="119">
                  <c:v>80.253005562533644</c:v>
                </c:pt>
                <c:pt idx="120">
                  <c:v>72.872899159663859</c:v>
                </c:pt>
                <c:pt idx="121">
                  <c:v>70.159857904085271</c:v>
                </c:pt>
                <c:pt idx="122">
                  <c:v>66.413158825610182</c:v>
                </c:pt>
                <c:pt idx="123">
                  <c:v>65.411473526031997</c:v>
                </c:pt>
                <c:pt idx="124">
                  <c:v>63.668067602611103</c:v>
                </c:pt>
                <c:pt idx="125">
                  <c:v>56.324900133155793</c:v>
                </c:pt>
                <c:pt idx="126">
                  <c:v>61.229922797053867</c:v>
                </c:pt>
                <c:pt idx="127">
                  <c:v>57.488789237668158</c:v>
                </c:pt>
                <c:pt idx="128">
                  <c:v>59.695403861843893</c:v>
                </c:pt>
                <c:pt idx="129">
                  <c:v>62.414826928318348</c:v>
                </c:pt>
                <c:pt idx="130">
                  <c:v>57.957223128511878</c:v>
                </c:pt>
                <c:pt idx="131">
                  <c:v>53.023506190561633</c:v>
                </c:pt>
                <c:pt idx="132">
                  <c:v>56.632561479088132</c:v>
                </c:pt>
                <c:pt idx="133">
                  <c:v>55.642201834862377</c:v>
                </c:pt>
                <c:pt idx="134">
                  <c:v>50.635208711433748</c:v>
                </c:pt>
                <c:pt idx="135">
                  <c:v>49.838932351587665</c:v>
                </c:pt>
                <c:pt idx="136">
                  <c:v>48.759029449898122</c:v>
                </c:pt>
                <c:pt idx="137">
                  <c:v>47.987203412423355</c:v>
                </c:pt>
                <c:pt idx="138">
                  <c:v>52.735057672142602</c:v>
                </c:pt>
                <c:pt idx="139">
                  <c:v>47.151443325150261</c:v>
                </c:pt>
                <c:pt idx="140">
                  <c:v>48.604103599058185</c:v>
                </c:pt>
                <c:pt idx="141">
                  <c:v>50.170212765957444</c:v>
                </c:pt>
                <c:pt idx="142">
                  <c:v>50.253592561284869</c:v>
                </c:pt>
                <c:pt idx="143">
                  <c:v>56.219110378912688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681-B9B7-0BCCC31F00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343232"/>
        <c:axId val="39358464"/>
      </c:lineChart>
      <c:dateAx>
        <c:axId val="39343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39358464"/>
        <c:crosses val="autoZero"/>
        <c:auto val="1"/>
        <c:lblOffset val="100"/>
        <c:baseTimeUnit val="months"/>
        <c:majorUnit val="3"/>
        <c:majorTimeUnit val="months"/>
        <c:minorUnit val="1"/>
      </c:dateAx>
      <c:valAx>
        <c:axId val="39358464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E"/>
          </a:p>
        </c:txPr>
        <c:crossAx val="3934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E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60961</xdr:rowOff>
    </xdr:from>
    <xdr:to>
      <xdr:col>1</xdr:col>
      <xdr:colOff>518159</xdr:colOff>
      <xdr:row>2</xdr:row>
      <xdr:rowOff>134785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1"/>
          <a:ext cx="1303019" cy="401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13</xdr:col>
      <xdr:colOff>325755</xdr:colOff>
      <xdr:row>25</xdr:row>
      <xdr:rowOff>22860</xdr:rowOff>
    </xdr:to>
    <xdr:graphicFrame macro="">
      <xdr:nvGraphicFramePr>
        <xdr:cNvPr id="25649" name="Chart 1">
          <a:extLst>
            <a:ext uri="{FF2B5EF4-FFF2-40B4-BE49-F238E27FC236}">
              <a16:creationId xmlns:a16="http://schemas.microsoft.com/office/drawing/2014/main" id="{00000000-0008-0000-0100-00003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0.00726</cdr:x>
      <cdr:y>0.01275</cdr:y>
    </cdr:from>
    <cdr:to>
      <cdr:x>0.17143</cdr:x>
      <cdr:y>0.10167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46B68BE-000E-4EF1-9C46-D2915F5312A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49350" cy="35436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JB59"/>
  <sheetViews>
    <sheetView showGridLines="0" zoomScaleNormal="100" workbookViewId="0">
      <pane ySplit="3" topLeftCell="A28" activePane="bottomLeft" state="frozen"/>
      <selection pane="bottomLeft" activeCell="C20" sqref="C20"/>
    </sheetView>
  </sheetViews>
  <sheetFormatPr defaultColWidth="9.109375" defaultRowHeight="13.2" x14ac:dyDescent="0.25"/>
  <cols>
    <col min="1" max="2" width="11.5546875" style="2" customWidth="1"/>
    <col min="3" max="3" width="11.5546875" style="16" customWidth="1"/>
    <col min="4" max="13" width="9.33203125" style="2" customWidth="1"/>
    <col min="14" max="16384" width="9.109375" style="2"/>
  </cols>
  <sheetData>
    <row r="4" spans="1:21" s="26" customFormat="1" x14ac:dyDescent="0.25">
      <c r="A4" s="25" t="s">
        <v>23</v>
      </c>
      <c r="B4" s="25"/>
      <c r="C4" s="50"/>
      <c r="D4" s="25"/>
      <c r="E4" s="25"/>
      <c r="F4" s="25"/>
      <c r="G4" s="25"/>
      <c r="H4" s="25"/>
      <c r="I4" s="25"/>
    </row>
    <row r="5" spans="1:21" x14ac:dyDescent="0.25">
      <c r="A5" s="24" t="s">
        <v>18</v>
      </c>
      <c r="B5" s="24"/>
      <c r="C5" s="51"/>
      <c r="D5" s="1"/>
      <c r="E5" s="1"/>
      <c r="F5" s="1"/>
      <c r="G5" s="1"/>
      <c r="H5" s="1"/>
      <c r="I5" s="1"/>
    </row>
    <row r="6" spans="1:21" x14ac:dyDescent="0.25">
      <c r="A6" s="12" t="s">
        <v>14</v>
      </c>
      <c r="B6" s="12"/>
      <c r="C6" s="52"/>
      <c r="D6" s="12"/>
      <c r="E6" s="12"/>
      <c r="F6" s="12"/>
      <c r="G6" s="12"/>
      <c r="H6" s="12"/>
      <c r="I6" s="12"/>
    </row>
    <row r="7" spans="1:21" x14ac:dyDescent="0.25">
      <c r="A7" s="13" t="s">
        <v>24</v>
      </c>
      <c r="B7" s="13"/>
      <c r="C7" s="53"/>
      <c r="D7" s="13"/>
      <c r="E7" s="13"/>
      <c r="F7" s="13"/>
      <c r="G7" s="13"/>
      <c r="H7" s="13"/>
      <c r="I7" s="13"/>
    </row>
    <row r="8" spans="1:21" x14ac:dyDescent="0.25">
      <c r="A8" s="3"/>
      <c r="B8" s="72">
        <v>2021</v>
      </c>
      <c r="C8" s="64">
        <v>2020</v>
      </c>
      <c r="D8" s="17">
        <v>2019</v>
      </c>
      <c r="E8" s="21">
        <v>2018</v>
      </c>
      <c r="F8" s="21">
        <v>2017</v>
      </c>
      <c r="G8" s="21">
        <v>2016</v>
      </c>
      <c r="H8" s="21">
        <v>2015</v>
      </c>
      <c r="I8" s="21">
        <v>2014</v>
      </c>
      <c r="J8" s="21">
        <v>2013</v>
      </c>
      <c r="K8" s="17">
        <v>2012</v>
      </c>
      <c r="L8" s="17">
        <v>2011</v>
      </c>
      <c r="M8" s="17">
        <v>2010</v>
      </c>
      <c r="N8" s="17">
        <v>2009</v>
      </c>
      <c r="O8" s="15"/>
      <c r="P8" s="15"/>
      <c r="Q8" s="15"/>
      <c r="R8" s="15"/>
      <c r="S8" s="15"/>
      <c r="T8" s="15"/>
      <c r="U8" s="15"/>
    </row>
    <row r="9" spans="1:21" x14ac:dyDescent="0.25">
      <c r="A9" s="4" t="s">
        <v>0</v>
      </c>
      <c r="B9" s="73">
        <v>72.650000000000006</v>
      </c>
      <c r="C9" s="66">
        <v>63.1</v>
      </c>
      <c r="D9" s="57">
        <v>83.25</v>
      </c>
      <c r="E9" s="31">
        <v>85.7</v>
      </c>
      <c r="F9" s="31">
        <v>66</v>
      </c>
      <c r="G9" s="31">
        <v>37.700000000000003</v>
      </c>
      <c r="H9" s="31">
        <v>59.2</v>
      </c>
      <c r="I9" s="31">
        <v>86.4</v>
      </c>
      <c r="J9" s="31">
        <v>100.25</v>
      </c>
      <c r="K9" s="32">
        <v>113.15</v>
      </c>
      <c r="L9" s="32">
        <v>118.3</v>
      </c>
      <c r="M9" s="32">
        <v>102</v>
      </c>
      <c r="N9" s="32">
        <v>78.349999999999994</v>
      </c>
    </row>
    <row r="10" spans="1:21" x14ac:dyDescent="0.25">
      <c r="A10" s="4" t="s">
        <v>1</v>
      </c>
      <c r="B10" s="73">
        <v>64.2</v>
      </c>
      <c r="C10" s="66">
        <v>60.65</v>
      </c>
      <c r="D10" s="57">
        <v>79</v>
      </c>
      <c r="E10" s="31">
        <v>79.75</v>
      </c>
      <c r="F10" s="31">
        <v>66.7</v>
      </c>
      <c r="G10" s="31">
        <v>36.9</v>
      </c>
      <c r="H10" s="31">
        <v>64.5</v>
      </c>
      <c r="I10" s="31">
        <v>81.650000000000006</v>
      </c>
      <c r="J10" s="31">
        <v>98.5</v>
      </c>
      <c r="K10" s="32">
        <v>113.65</v>
      </c>
      <c r="L10" s="32">
        <v>117.6</v>
      </c>
      <c r="M10" s="32">
        <v>93</v>
      </c>
      <c r="N10" s="32">
        <v>83</v>
      </c>
    </row>
    <row r="11" spans="1:21" x14ac:dyDescent="0.25">
      <c r="A11" s="5" t="s">
        <v>2</v>
      </c>
      <c r="B11" s="74"/>
      <c r="C11" s="67">
        <v>55.8</v>
      </c>
      <c r="D11" s="65">
        <v>75.099999999999994</v>
      </c>
      <c r="E11" s="33">
        <v>75.3</v>
      </c>
      <c r="F11" s="33">
        <v>64.8</v>
      </c>
      <c r="G11" s="33">
        <v>40.4</v>
      </c>
      <c r="H11" s="33">
        <v>57.6</v>
      </c>
      <c r="I11" s="33">
        <v>81.55</v>
      </c>
      <c r="J11" s="33">
        <v>94.7</v>
      </c>
      <c r="K11" s="34">
        <v>114</v>
      </c>
      <c r="L11" s="34">
        <v>131</v>
      </c>
      <c r="M11" s="34">
        <v>89.9</v>
      </c>
      <c r="N11" s="34">
        <v>71.8</v>
      </c>
    </row>
    <row r="12" spans="1:21" x14ac:dyDescent="0.25">
      <c r="A12" s="4" t="s">
        <v>3</v>
      </c>
      <c r="B12" s="73"/>
      <c r="C12" s="68">
        <v>54.15</v>
      </c>
      <c r="D12" s="57">
        <v>74</v>
      </c>
      <c r="E12" s="31">
        <v>82.78</v>
      </c>
      <c r="F12" s="31">
        <v>65.75</v>
      </c>
      <c r="G12" s="31">
        <v>43.8</v>
      </c>
      <c r="H12" s="31">
        <v>57.15</v>
      </c>
      <c r="I12" s="31">
        <v>82.4</v>
      </c>
      <c r="J12" s="31">
        <v>93.8</v>
      </c>
      <c r="K12" s="32">
        <v>113.55</v>
      </c>
      <c r="L12" s="32">
        <v>131.35</v>
      </c>
      <c r="M12" s="32">
        <v>92.25</v>
      </c>
      <c r="N12" s="32">
        <v>84.75</v>
      </c>
      <c r="O12" s="15"/>
      <c r="P12" s="15"/>
      <c r="Q12" s="15"/>
      <c r="R12" s="15"/>
      <c r="S12" s="15"/>
      <c r="T12" s="15"/>
      <c r="U12" s="15"/>
    </row>
    <row r="13" spans="1:21" x14ac:dyDescent="0.25">
      <c r="A13" s="4" t="s">
        <v>4</v>
      </c>
      <c r="B13" s="73"/>
      <c r="C13" s="68">
        <v>52.65</v>
      </c>
      <c r="D13" s="57">
        <v>71.2</v>
      </c>
      <c r="E13" s="31">
        <v>88.4</v>
      </c>
      <c r="F13" s="31">
        <v>63.8</v>
      </c>
      <c r="G13" s="31">
        <v>46.85</v>
      </c>
      <c r="H13" s="31">
        <v>58</v>
      </c>
      <c r="I13" s="31">
        <v>83.03</v>
      </c>
      <c r="J13" s="31">
        <v>90.95</v>
      </c>
      <c r="K13" s="32">
        <v>102.75</v>
      </c>
      <c r="L13" s="32">
        <v>126.35</v>
      </c>
      <c r="M13" s="32">
        <v>96.25</v>
      </c>
      <c r="N13" s="32">
        <v>85.25</v>
      </c>
    </row>
    <row r="14" spans="1:21" x14ac:dyDescent="0.25">
      <c r="A14" s="5" t="s">
        <v>5</v>
      </c>
      <c r="B14" s="74"/>
      <c r="C14" s="67">
        <v>54</v>
      </c>
      <c r="D14" s="61">
        <v>63.45</v>
      </c>
      <c r="E14" s="33">
        <v>88.6</v>
      </c>
      <c r="F14" s="33">
        <v>68.45</v>
      </c>
      <c r="G14" s="33">
        <v>53</v>
      </c>
      <c r="H14" s="33">
        <v>58.55</v>
      </c>
      <c r="I14" s="33">
        <v>80.010000000000005</v>
      </c>
      <c r="J14" s="33">
        <v>87.35</v>
      </c>
      <c r="K14" s="34">
        <v>96.95</v>
      </c>
      <c r="L14" s="34">
        <v>131</v>
      </c>
      <c r="M14" s="34">
        <v>102</v>
      </c>
      <c r="N14" s="34">
        <v>92</v>
      </c>
    </row>
    <row r="15" spans="1:21" x14ac:dyDescent="0.25">
      <c r="A15" s="4" t="s">
        <v>6</v>
      </c>
      <c r="B15" s="73"/>
      <c r="C15" s="68">
        <v>60.35</v>
      </c>
      <c r="D15" s="57">
        <v>69</v>
      </c>
      <c r="E15" s="31">
        <v>87.2</v>
      </c>
      <c r="F15" s="31">
        <v>71.099999999999994</v>
      </c>
      <c r="G15" s="31">
        <v>60.4</v>
      </c>
      <c r="H15" s="31">
        <v>57.8</v>
      </c>
      <c r="I15" s="31">
        <v>77.8</v>
      </c>
      <c r="J15" s="31">
        <v>86.5</v>
      </c>
      <c r="K15" s="32">
        <v>96.3</v>
      </c>
      <c r="L15" s="32">
        <v>127.85</v>
      </c>
      <c r="M15" s="32">
        <v>98.75</v>
      </c>
      <c r="N15" s="32">
        <v>86</v>
      </c>
    </row>
    <row r="16" spans="1:21" x14ac:dyDescent="0.25">
      <c r="A16" s="4" t="s">
        <v>7</v>
      </c>
      <c r="B16" s="10"/>
      <c r="C16" s="32">
        <v>55.7</v>
      </c>
      <c r="D16" s="57">
        <v>64.099999999999994</v>
      </c>
      <c r="E16" s="31">
        <v>87.65</v>
      </c>
      <c r="F16" s="31">
        <v>76.400000000000006</v>
      </c>
      <c r="G16" s="31">
        <v>59.4</v>
      </c>
      <c r="H16" s="31">
        <v>53.65</v>
      </c>
      <c r="I16" s="31">
        <v>80.150000000000006</v>
      </c>
      <c r="J16" s="31">
        <v>83.6</v>
      </c>
      <c r="K16" s="32">
        <v>99.9</v>
      </c>
      <c r="L16" s="32">
        <v>127.4</v>
      </c>
      <c r="M16" s="32">
        <v>96.9</v>
      </c>
      <c r="N16" s="32">
        <v>86.5</v>
      </c>
      <c r="O16" s="15"/>
      <c r="P16" s="15"/>
      <c r="Q16" s="15"/>
      <c r="R16" s="15"/>
      <c r="S16" s="15"/>
      <c r="T16" s="15"/>
      <c r="U16" s="15"/>
    </row>
    <row r="17" spans="1:262" x14ac:dyDescent="0.25">
      <c r="A17" s="5" t="s">
        <v>8</v>
      </c>
      <c r="B17" s="74"/>
      <c r="C17" s="67">
        <v>57.8</v>
      </c>
      <c r="D17" s="63">
        <v>65.849999999999994</v>
      </c>
      <c r="E17" s="33">
        <v>94.3</v>
      </c>
      <c r="F17" s="33">
        <v>83</v>
      </c>
      <c r="G17" s="33">
        <v>58.2</v>
      </c>
      <c r="H17" s="33">
        <v>50.5</v>
      </c>
      <c r="I17" s="33">
        <v>77.400000000000006</v>
      </c>
      <c r="J17" s="33">
        <v>84.6</v>
      </c>
      <c r="K17" s="34">
        <v>99.75</v>
      </c>
      <c r="L17" s="34">
        <v>127.1</v>
      </c>
      <c r="M17" s="34">
        <v>97</v>
      </c>
      <c r="N17" s="34">
        <v>78.5</v>
      </c>
    </row>
    <row r="18" spans="1:262" x14ac:dyDescent="0.25">
      <c r="A18" s="4" t="s">
        <v>9</v>
      </c>
      <c r="B18" s="73"/>
      <c r="C18" s="68">
        <v>58.95</v>
      </c>
      <c r="D18" s="57">
        <v>68.7</v>
      </c>
      <c r="E18" s="31">
        <v>94.85</v>
      </c>
      <c r="F18" s="31">
        <v>85.15</v>
      </c>
      <c r="G18" s="31">
        <v>65.849999999999994</v>
      </c>
      <c r="H18" s="31">
        <v>48.1</v>
      </c>
      <c r="I18" s="31">
        <v>72.3</v>
      </c>
      <c r="J18" s="31">
        <v>81.45</v>
      </c>
      <c r="K18" s="32">
        <v>95</v>
      </c>
      <c r="L18" s="32">
        <v>119.25</v>
      </c>
      <c r="M18" s="32">
        <v>101.4</v>
      </c>
      <c r="N18" s="32">
        <v>84</v>
      </c>
    </row>
    <row r="19" spans="1:262" x14ac:dyDescent="0.25">
      <c r="A19" s="4" t="s">
        <v>10</v>
      </c>
      <c r="B19" s="73"/>
      <c r="C19" s="68">
        <v>59.45</v>
      </c>
      <c r="D19" s="57">
        <v>63.95</v>
      </c>
      <c r="E19" s="31">
        <v>87.9</v>
      </c>
      <c r="F19" s="31">
        <v>84.45</v>
      </c>
      <c r="G19" s="31">
        <v>70.25</v>
      </c>
      <c r="H19" s="31">
        <v>45.85</v>
      </c>
      <c r="I19" s="31">
        <v>71.3</v>
      </c>
      <c r="J19" s="31">
        <v>81.849999999999994</v>
      </c>
      <c r="K19" s="32">
        <v>96.6</v>
      </c>
      <c r="L19" s="32">
        <v>116.9</v>
      </c>
      <c r="M19" s="32">
        <v>107.4</v>
      </c>
      <c r="N19" s="32">
        <v>84.5</v>
      </c>
    </row>
    <row r="20" spans="1:262" x14ac:dyDescent="0.25">
      <c r="A20" s="6" t="s">
        <v>11</v>
      </c>
      <c r="B20" s="75"/>
      <c r="C20" s="69">
        <v>68.25</v>
      </c>
      <c r="D20" s="62">
        <v>59.1</v>
      </c>
      <c r="E20" s="35">
        <v>89.45</v>
      </c>
      <c r="F20" s="35">
        <v>90</v>
      </c>
      <c r="G20" s="35">
        <v>68</v>
      </c>
      <c r="H20" s="35">
        <v>44.3</v>
      </c>
      <c r="I20" s="35">
        <v>69.099999999999994</v>
      </c>
      <c r="J20" s="35">
        <v>84.2</v>
      </c>
      <c r="K20" s="32">
        <v>96.6</v>
      </c>
      <c r="L20" s="36">
        <v>113.4</v>
      </c>
      <c r="M20" s="36">
        <v>111.75</v>
      </c>
      <c r="N20" s="36">
        <v>82.2</v>
      </c>
      <c r="O20" s="15"/>
      <c r="P20" s="15"/>
      <c r="Q20" s="15"/>
      <c r="R20" s="15"/>
      <c r="S20" s="15"/>
      <c r="T20" s="15"/>
      <c r="U20" s="15"/>
    </row>
    <row r="21" spans="1:262" x14ac:dyDescent="0.25">
      <c r="A21" s="7" t="s">
        <v>17</v>
      </c>
      <c r="B21" s="76"/>
      <c r="C21" s="38">
        <f t="shared" ref="C21:I21" si="0">AVERAGE(C9:C20)</f>
        <v>58.404166666666676</v>
      </c>
      <c r="D21" s="38">
        <f t="shared" si="0"/>
        <v>69.725000000000009</v>
      </c>
      <c r="E21" s="37">
        <f t="shared" si="0"/>
        <v>86.823333333333323</v>
      </c>
      <c r="F21" s="37">
        <f t="shared" si="0"/>
        <v>73.8</v>
      </c>
      <c r="G21" s="37">
        <f t="shared" si="0"/>
        <v>53.395833333333321</v>
      </c>
      <c r="H21" s="37">
        <f t="shared" si="0"/>
        <v>54.6</v>
      </c>
      <c r="I21" s="37">
        <f t="shared" si="0"/>
        <v>78.590833333333322</v>
      </c>
      <c r="J21" s="37">
        <f>AVERAGE(J9:J20)</f>
        <v>88.979166666666671</v>
      </c>
      <c r="K21" s="38">
        <f>AVERAGE(K9:K20)</f>
        <v>103.18333333333332</v>
      </c>
      <c r="L21" s="38">
        <f>AVERAGE(L9:L20)</f>
        <v>123.95833333333336</v>
      </c>
      <c r="M21" s="38">
        <f>AVERAGE(M9:M20)</f>
        <v>99.05</v>
      </c>
      <c r="N21" s="38">
        <f>AVERAGE(N9:N20)</f>
        <v>83.07083333333334</v>
      </c>
    </row>
    <row r="23" spans="1:262" s="26" customFormat="1" x14ac:dyDescent="0.25">
      <c r="A23" s="25" t="s">
        <v>16</v>
      </c>
      <c r="B23" s="25"/>
      <c r="C23" s="50"/>
      <c r="D23" s="25"/>
      <c r="E23" s="25"/>
      <c r="F23" s="25"/>
      <c r="G23" s="25"/>
      <c r="H23" s="25"/>
      <c r="N23" s="2"/>
      <c r="O23" s="2"/>
      <c r="P23" s="2"/>
      <c r="Q23" s="2"/>
      <c r="R23" s="2"/>
      <c r="S23" s="2"/>
      <c r="T23" s="2"/>
    </row>
    <row r="24" spans="1:262" x14ac:dyDescent="0.25">
      <c r="A24" s="12" t="s">
        <v>15</v>
      </c>
      <c r="B24" s="12"/>
      <c r="C24" s="52"/>
      <c r="D24" s="12"/>
      <c r="E24" s="12"/>
      <c r="F24" s="12"/>
      <c r="G24" s="12"/>
      <c r="H24" s="12"/>
      <c r="N24" s="15"/>
      <c r="O24" s="15"/>
      <c r="P24" s="15"/>
      <c r="Q24" s="15"/>
      <c r="R24" s="15"/>
      <c r="S24" s="15"/>
      <c r="T24" s="15"/>
    </row>
    <row r="25" spans="1:262" x14ac:dyDescent="0.25">
      <c r="A25" s="13" t="s">
        <v>24</v>
      </c>
      <c r="B25" s="13"/>
      <c r="C25" s="53"/>
      <c r="D25" s="13"/>
      <c r="E25" s="13"/>
      <c r="F25" s="13"/>
      <c r="G25" s="13"/>
      <c r="H25" s="13"/>
      <c r="I25" s="16"/>
      <c r="J25" s="16"/>
    </row>
    <row r="26" spans="1:262" x14ac:dyDescent="0.25">
      <c r="A26" s="3"/>
      <c r="B26" s="77">
        <v>2021</v>
      </c>
      <c r="C26" s="17">
        <v>2020</v>
      </c>
      <c r="D26" s="17">
        <v>2019</v>
      </c>
      <c r="E26" s="17">
        <v>2018</v>
      </c>
      <c r="F26" s="17">
        <v>2017</v>
      </c>
      <c r="G26" s="17">
        <v>2016</v>
      </c>
      <c r="H26" s="17">
        <v>2015</v>
      </c>
      <c r="I26" s="17">
        <v>2014</v>
      </c>
      <c r="J26" s="17">
        <v>2013</v>
      </c>
      <c r="K26" s="17">
        <v>2012</v>
      </c>
      <c r="L26" s="17">
        <v>2011</v>
      </c>
      <c r="M26" s="17">
        <v>2010</v>
      </c>
      <c r="N26" s="17">
        <v>2009</v>
      </c>
    </row>
    <row r="27" spans="1:262" x14ac:dyDescent="0.25">
      <c r="A27" s="4" t="s">
        <v>0</v>
      </c>
      <c r="B27" s="32">
        <f>B9/B45</f>
        <v>59.927410706920739</v>
      </c>
      <c r="C27" s="32">
        <f>C9/C45</f>
        <v>56.632561479088132</v>
      </c>
      <c r="D27" s="32">
        <f>D9/D45</f>
        <v>72.872899159663859</v>
      </c>
      <c r="E27" s="31">
        <f>E9/E45</f>
        <v>75.017507002801111</v>
      </c>
      <c r="F27" s="32">
        <f>F9/F45</f>
        <v>62.299414763073443</v>
      </c>
      <c r="G27" s="32">
        <f>G9/G45</f>
        <v>34.666666666666671</v>
      </c>
      <c r="H27" s="32">
        <f>H9/H45</f>
        <v>50.563717116501536</v>
      </c>
      <c r="I27" s="32">
        <f>I9/I45</f>
        <v>63.194850789935643</v>
      </c>
      <c r="J27" s="31">
        <f>J9/J45</f>
        <v>75.223231034741502</v>
      </c>
      <c r="K27" s="32">
        <f>K9/K45</f>
        <v>89.249092916863859</v>
      </c>
      <c r="L27" s="32">
        <f>L9/L45</f>
        <v>88.820482018169528</v>
      </c>
      <c r="M27" s="32">
        <f>M9/M45</f>
        <v>72.15619694397283</v>
      </c>
      <c r="N27" s="32">
        <f>N9/N45</f>
        <v>58.496341645512913</v>
      </c>
    </row>
    <row r="28" spans="1:262" x14ac:dyDescent="0.25">
      <c r="A28" s="4" t="s">
        <v>1</v>
      </c>
      <c r="B28" s="32">
        <f>B10/B46</f>
        <v>52.930991837744244</v>
      </c>
      <c r="C28" s="32">
        <f>C10/C46</f>
        <v>55.642201834862377</v>
      </c>
      <c r="D28" s="32">
        <f>D10/D46</f>
        <v>70.159857904085271</v>
      </c>
      <c r="E28" s="31">
        <f>E10/E46</f>
        <v>70.825932504440502</v>
      </c>
      <c r="F28" s="32">
        <f>F10/F46</f>
        <v>63.192799621032684</v>
      </c>
      <c r="G28" s="32">
        <f>G10/G46</f>
        <v>33.530213539300313</v>
      </c>
      <c r="H28" s="32">
        <f>H10/H46</f>
        <v>56.958671847403743</v>
      </c>
      <c r="I28" s="32">
        <f>I10/I46</f>
        <v>59.585492227979273</v>
      </c>
      <c r="J28" s="31">
        <f>J10/J46</f>
        <v>73.716509504565181</v>
      </c>
      <c r="K28" s="32">
        <f>K10/K46</f>
        <v>86.33394105135217</v>
      </c>
      <c r="L28" s="32">
        <f>L10/L46</f>
        <v>87.046632124352328</v>
      </c>
      <c r="M28" s="32">
        <f>M10/M46</f>
        <v>68.327088384394969</v>
      </c>
      <c r="N28" s="32">
        <f>N10/N46</f>
        <v>64.727442876082037</v>
      </c>
      <c r="O28" s="15"/>
      <c r="P28" s="15"/>
      <c r="Q28" s="15"/>
      <c r="R28" s="15"/>
      <c r="S28" s="15"/>
      <c r="T28" s="15"/>
      <c r="U28" s="15"/>
      <c r="AQ28" s="14"/>
      <c r="AR28" s="14"/>
      <c r="AS28" s="15"/>
      <c r="AT28" s="14"/>
      <c r="AU28" s="11"/>
      <c r="AV28" s="11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</row>
    <row r="29" spans="1:262" x14ac:dyDescent="0.25">
      <c r="A29" s="5" t="s">
        <v>2</v>
      </c>
      <c r="B29" s="78"/>
      <c r="C29" s="34">
        <f>C11/C47</f>
        <v>50.635208711433748</v>
      </c>
      <c r="D29" s="34">
        <f>D11/D47</f>
        <v>66.413158825610182</v>
      </c>
      <c r="E29" s="33">
        <f>E11/E47</f>
        <v>66.590024761230978</v>
      </c>
      <c r="F29" s="34">
        <f>F11/F47</f>
        <v>59.679498986922077</v>
      </c>
      <c r="G29" s="34">
        <f>G11/G47</f>
        <v>35.513361462728554</v>
      </c>
      <c r="H29" s="34">
        <f>H11/H47</f>
        <v>54.375531011045034</v>
      </c>
      <c r="I29" s="34">
        <f>I11/I47</f>
        <v>58.821407963069817</v>
      </c>
      <c r="J29" s="33">
        <f>J11/J47</f>
        <v>72.773380465688163</v>
      </c>
      <c r="K29" s="34">
        <f>K11/K47</f>
        <v>87.302802879460856</v>
      </c>
      <c r="L29" s="34">
        <f>L11/L47</f>
        <v>93.752236456022331</v>
      </c>
      <c r="M29" s="34">
        <f>M11/M47</f>
        <v>65.677966101694921</v>
      </c>
      <c r="N29" s="34">
        <f>N11/N47</f>
        <v>55.379868877747782</v>
      </c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</row>
    <row r="30" spans="1:262" x14ac:dyDescent="0.25">
      <c r="A30" s="4" t="s">
        <v>3</v>
      </c>
      <c r="B30" s="10"/>
      <c r="C30" s="32">
        <f>C12/C48</f>
        <v>49.838932351587665</v>
      </c>
      <c r="D30" s="32">
        <f>D12/D48</f>
        <v>65.411473526031997</v>
      </c>
      <c r="E30" s="31">
        <f>E12/E48</f>
        <v>73.172456466012548</v>
      </c>
      <c r="F30" s="32">
        <f>F12/F48</f>
        <v>61.552143793297134</v>
      </c>
      <c r="G30" s="32">
        <f>G12/G48</f>
        <v>38.556338028169016</v>
      </c>
      <c r="H30" s="32">
        <f>H12/H48</f>
        <v>52.287282708142726</v>
      </c>
      <c r="I30" s="32">
        <f>I12/I48</f>
        <v>59.705818418955147</v>
      </c>
      <c r="J30" s="31">
        <f>J12/J48</f>
        <v>71.701574682770215</v>
      </c>
      <c r="K30" s="32">
        <f>K12/K48</f>
        <v>87.272308047037129</v>
      </c>
      <c r="L30" s="32">
        <f>L12/L48</f>
        <v>90.843073518223946</v>
      </c>
      <c r="M30" s="32">
        <f>M12/M48</f>
        <v>67.845848348900503</v>
      </c>
      <c r="N30" s="32">
        <f>N12/N48</f>
        <v>64.073486051258783</v>
      </c>
    </row>
    <row r="31" spans="1:262" x14ac:dyDescent="0.25">
      <c r="A31" s="4" t="s">
        <v>4</v>
      </c>
      <c r="B31" s="10"/>
      <c r="C31" s="32">
        <f>C13/C49</f>
        <v>48.759029449898122</v>
      </c>
      <c r="D31" s="32">
        <f>D13/D49</f>
        <v>63.668067602611103</v>
      </c>
      <c r="E31" s="31">
        <f>E13/E49</f>
        <v>79.048555843691318</v>
      </c>
      <c r="F31" s="32">
        <f>F13/F49</f>
        <v>58.148013124316442</v>
      </c>
      <c r="G31" s="32">
        <f>G13/G49</f>
        <v>41.372306605439775</v>
      </c>
      <c r="H31" s="32">
        <f>H13/H49</f>
        <v>53.250091810503122</v>
      </c>
      <c r="I31" s="32">
        <f>I13/I49</f>
        <v>60.681137177519545</v>
      </c>
      <c r="J31" s="31">
        <f>J13/J49</f>
        <v>70.712175400404291</v>
      </c>
      <c r="K31" s="32">
        <f>K13/K49</f>
        <v>79.923771001866825</v>
      </c>
      <c r="L31" s="32">
        <f>L13/L49</f>
        <v>89.457660719342954</v>
      </c>
      <c r="M31" s="32">
        <f>M13/M49</f>
        <v>77.865868457244559</v>
      </c>
      <c r="N31" s="32">
        <f>N13/N49</f>
        <v>63.364055299539174</v>
      </c>
    </row>
    <row r="32" spans="1:262" x14ac:dyDescent="0.25">
      <c r="A32" s="5" t="s">
        <v>5</v>
      </c>
      <c r="B32" s="78"/>
      <c r="C32" s="34">
        <f>C14/C50</f>
        <v>47.987203412423355</v>
      </c>
      <c r="D32" s="34">
        <f>D14/D50</f>
        <v>56.324900133155793</v>
      </c>
      <c r="E32" s="33">
        <f>E14/E50</f>
        <v>78.650687971593428</v>
      </c>
      <c r="F32" s="34">
        <f>F14/F50</f>
        <v>61.302167293569767</v>
      </c>
      <c r="G32" s="34">
        <f>G14/G50</f>
        <v>47.636167535502423</v>
      </c>
      <c r="H32" s="34">
        <f>H14/H50</f>
        <v>52.286122521878909</v>
      </c>
      <c r="I32" s="34">
        <f>I14/I50</f>
        <v>59.12651492757908</v>
      </c>
      <c r="J32" s="33">
        <f>J14/J50</f>
        <v>65.484669015668331</v>
      </c>
      <c r="K32" s="34">
        <f>K14/K50</f>
        <v>76.944444444444443</v>
      </c>
      <c r="L32" s="34">
        <f>L14/L50</f>
        <v>91.582774049217008</v>
      </c>
      <c r="M32" s="34">
        <f>M14/M50</f>
        <v>84.10290237467018</v>
      </c>
      <c r="N32" s="34">
        <f>N14/N50</f>
        <v>66.201338418363676</v>
      </c>
      <c r="O32" s="15"/>
      <c r="P32" s="15"/>
      <c r="Q32" s="15"/>
      <c r="R32" s="15"/>
      <c r="S32" s="15"/>
      <c r="T32" s="15"/>
      <c r="U32" s="15"/>
    </row>
    <row r="33" spans="1:27" x14ac:dyDescent="0.25">
      <c r="A33" s="4" t="s">
        <v>6</v>
      </c>
      <c r="B33" s="10"/>
      <c r="C33" s="32">
        <f>C15/C51</f>
        <v>52.735057672142602</v>
      </c>
      <c r="D33" s="32">
        <f>D15/D51</f>
        <v>61.229922797053867</v>
      </c>
      <c r="E33" s="31">
        <f>E15/E51</f>
        <v>77.380424172508654</v>
      </c>
      <c r="F33" s="32">
        <f>F15/F51</f>
        <v>61.499870253438282</v>
      </c>
      <c r="G33" s="32">
        <f>G15/G51</f>
        <v>54.784580498866212</v>
      </c>
      <c r="H33" s="32">
        <f>H15/H51</f>
        <v>53.076216712580347</v>
      </c>
      <c r="I33" s="32">
        <f>I15/I51</f>
        <v>57.151252479247781</v>
      </c>
      <c r="J33" s="31">
        <f>J15/J51</f>
        <v>66.030534351145036</v>
      </c>
      <c r="K33" s="32">
        <f>K15/K51</f>
        <v>78.979742475190676</v>
      </c>
      <c r="L33" s="32">
        <f>L15/L51</f>
        <v>90.391685520361975</v>
      </c>
      <c r="M33" s="32">
        <f>M15/M51</f>
        <v>77.578757168669966</v>
      </c>
      <c r="N33" s="32">
        <f>N15/N51</f>
        <v>61.192543048242491</v>
      </c>
    </row>
    <row r="34" spans="1:27" x14ac:dyDescent="0.25">
      <c r="A34" s="4" t="s">
        <v>7</v>
      </c>
      <c r="B34" s="10"/>
      <c r="C34" s="32">
        <f>C16/C52</f>
        <v>47.151443325150261</v>
      </c>
      <c r="D34" s="32">
        <f>D16/D52</f>
        <v>57.488789237668158</v>
      </c>
      <c r="E34" s="31">
        <f>E16/E52</f>
        <v>78.609865470852029</v>
      </c>
      <c r="F34" s="32">
        <f>F16/F52</f>
        <v>64.789687924016292</v>
      </c>
      <c r="G34" s="32">
        <f>G16/G52</f>
        <v>53.130590339892656</v>
      </c>
      <c r="H34" s="32">
        <f>H16/H52</f>
        <v>47.477876106194692</v>
      </c>
      <c r="I34" s="32">
        <f>I16/I52</f>
        <v>59.86704511502839</v>
      </c>
      <c r="J34" s="31">
        <f>J16/J52</f>
        <v>62.701567539188481</v>
      </c>
      <c r="K34" s="32">
        <f>K16/K52</f>
        <v>81.411457908890881</v>
      </c>
      <c r="L34" s="32">
        <f>L16/L52</f>
        <v>88.589110632084001</v>
      </c>
      <c r="M34" s="32">
        <f>M16/M52</f>
        <v>75.390959309110713</v>
      </c>
      <c r="N34" s="32">
        <f>N16/N52</f>
        <v>61.264962107798006</v>
      </c>
    </row>
    <row r="35" spans="1:27" x14ac:dyDescent="0.25">
      <c r="A35" s="5" t="s">
        <v>8</v>
      </c>
      <c r="B35" s="10"/>
      <c r="C35" s="32">
        <f>C17/C53</f>
        <v>48.604103599058185</v>
      </c>
      <c r="D35" s="34">
        <f>D17/D53</f>
        <v>59.695403861843893</v>
      </c>
      <c r="E35" s="33">
        <f>E17/E53</f>
        <v>85.486356631311764</v>
      </c>
      <c r="F35" s="34">
        <f>F17/F53</f>
        <v>69.380590152971664</v>
      </c>
      <c r="G35" s="34">
        <f>G17/G53</f>
        <v>51.756336149399736</v>
      </c>
      <c r="H35" s="34">
        <f>H17/H53</f>
        <v>45.210384959713515</v>
      </c>
      <c r="I35" s="34">
        <f>I17/I53</f>
        <v>59.948880799318417</v>
      </c>
      <c r="J35" s="33">
        <f>J17/J53</f>
        <v>63.342318059299195</v>
      </c>
      <c r="K35" s="34">
        <f>K17/K53</f>
        <v>76.145038167938935</v>
      </c>
      <c r="L35" s="34">
        <f>L17/L53</f>
        <v>91.835260115606943</v>
      </c>
      <c r="M35" s="34">
        <f>M17/M53</f>
        <v>74.690074690074695</v>
      </c>
      <c r="N35" s="34">
        <f>N17/N53</f>
        <v>53.568991401665073</v>
      </c>
    </row>
    <row r="36" spans="1:27" x14ac:dyDescent="0.25">
      <c r="A36" s="4" t="s">
        <v>9</v>
      </c>
      <c r="B36" s="10"/>
      <c r="C36" s="32">
        <f>C18/C54</f>
        <v>50.170212765957444</v>
      </c>
      <c r="D36" s="32">
        <f>D18/D54</f>
        <v>62.414826928318348</v>
      </c>
      <c r="E36" s="31">
        <f>E18/E54</f>
        <v>86.1724357227219</v>
      </c>
      <c r="F36" s="32">
        <f>F18/F54</f>
        <v>71.978021978021985</v>
      </c>
      <c r="G36" s="32">
        <f>G18/G54</f>
        <v>56.860374751748552</v>
      </c>
      <c r="H36" s="32">
        <f>H18/H54</f>
        <v>43.557004437200035</v>
      </c>
      <c r="I36" s="32">
        <f>I18/I54</f>
        <v>56.714778788829619</v>
      </c>
      <c r="J36" s="31">
        <f>J18/J54</f>
        <v>60.061942334636086</v>
      </c>
      <c r="K36" s="32">
        <f>K18/K54</f>
        <v>73.302469135802468</v>
      </c>
      <c r="L36" s="32">
        <f>L18/L54</f>
        <v>86.450630709003917</v>
      </c>
      <c r="M36" s="32">
        <f>M18/M54</f>
        <v>72.584108804581248</v>
      </c>
      <c r="N36" s="32">
        <f>N18/N54</f>
        <v>56.187290969899664</v>
      </c>
      <c r="O36" s="15"/>
      <c r="P36" s="15"/>
      <c r="Q36" s="15"/>
      <c r="R36" s="15"/>
      <c r="S36" s="15"/>
      <c r="T36" s="15"/>
      <c r="U36" s="15"/>
    </row>
    <row r="37" spans="1:27" x14ac:dyDescent="0.25">
      <c r="A37" s="4" t="s">
        <v>10</v>
      </c>
      <c r="B37" s="10"/>
      <c r="C37" s="32">
        <f>C19/C55</f>
        <v>50.253592561284869</v>
      </c>
      <c r="D37" s="32">
        <f>D19/D55</f>
        <v>57.957223128511878</v>
      </c>
      <c r="E37" s="31">
        <f>E19/E55</f>
        <v>79.66286025013595</v>
      </c>
      <c r="F37" s="32">
        <f>F19/F55</f>
        <v>71.326013513513516</v>
      </c>
      <c r="G37" s="32">
        <f>G19/G55</f>
        <v>62.140645731976996</v>
      </c>
      <c r="H37" s="32">
        <f>H19/H55</f>
        <v>43.003188895141626</v>
      </c>
      <c r="I37" s="32">
        <f>I19/I55</f>
        <v>57.158890492223819</v>
      </c>
      <c r="J37" s="31">
        <f>J19/J55</f>
        <v>60.809806835066858</v>
      </c>
      <c r="K37" s="32">
        <f>K19/K55</f>
        <v>75.515947467166981</v>
      </c>
      <c r="L37" s="32">
        <f>L19/L55</f>
        <v>86.069798262406124</v>
      </c>
      <c r="M37" s="32">
        <f>M19/M55</f>
        <v>78.814119028399503</v>
      </c>
      <c r="N37" s="32">
        <f>N19/N55</f>
        <v>56.41231056812871</v>
      </c>
    </row>
    <row r="38" spans="1:27" x14ac:dyDescent="0.25">
      <c r="A38" s="6" t="s">
        <v>11</v>
      </c>
      <c r="B38" s="10"/>
      <c r="C38" s="32">
        <f>C20/C56</f>
        <v>56.219110378912688</v>
      </c>
      <c r="D38" s="32">
        <f>D20/D56</f>
        <v>53.023506190561633</v>
      </c>
      <c r="E38" s="35">
        <f>E20/E56</f>
        <v>80.253005562533644</v>
      </c>
      <c r="F38" s="32">
        <f>F20/F56</f>
        <v>76.232424191089265</v>
      </c>
      <c r="G38" s="32">
        <f>G20/G56</f>
        <v>60.256978289765172</v>
      </c>
      <c r="H38" s="32">
        <f>H20/H56</f>
        <v>40.988156920799405</v>
      </c>
      <c r="I38" s="32">
        <f>I20/I56</f>
        <v>56.265776402573074</v>
      </c>
      <c r="J38" s="35">
        <f>J20/J56</f>
        <v>61.214103962195573</v>
      </c>
      <c r="K38" s="32">
        <f>K20/K56</f>
        <v>73.354089148758447</v>
      </c>
      <c r="L38" s="36">
        <f>L20/L56</f>
        <v>87.157020982245797</v>
      </c>
      <c r="M38" s="36">
        <f>M20/M56</f>
        <v>83.626431190600911</v>
      </c>
      <c r="N38" s="36">
        <f>N20/N56</f>
        <v>56.432788685981059</v>
      </c>
    </row>
    <row r="39" spans="1:27" x14ac:dyDescent="0.25">
      <c r="A39" s="7" t="s">
        <v>17</v>
      </c>
      <c r="B39" s="76"/>
      <c r="C39" s="38">
        <f t="shared" ref="C39:H39" si="1">AVERAGE(C27:C38)</f>
        <v>51.219054795149951</v>
      </c>
      <c r="D39" s="38">
        <f t="shared" si="1"/>
        <v>62.221669107926324</v>
      </c>
      <c r="E39" s="37">
        <f t="shared" si="1"/>
        <v>77.572509363319497</v>
      </c>
      <c r="F39" s="38">
        <f t="shared" si="1"/>
        <v>65.115053799605221</v>
      </c>
      <c r="G39" s="38">
        <f t="shared" si="1"/>
        <v>47.517046633288004</v>
      </c>
      <c r="H39" s="38">
        <f t="shared" si="1"/>
        <v>49.41952042059205</v>
      </c>
      <c r="I39" s="38">
        <f t="shared" ref="I39:N39" si="2">AVERAGE(I27:I38)</f>
        <v>59.018487131854975</v>
      </c>
      <c r="J39" s="37">
        <f t="shared" si="2"/>
        <v>66.980984432114084</v>
      </c>
      <c r="K39" s="38">
        <f t="shared" si="2"/>
        <v>80.477925387064474</v>
      </c>
      <c r="L39" s="38">
        <f t="shared" si="2"/>
        <v>89.333030425586415</v>
      </c>
      <c r="M39" s="38">
        <f t="shared" si="2"/>
        <v>74.888360066859576</v>
      </c>
      <c r="N39" s="38">
        <f t="shared" si="2"/>
        <v>59.775118329184956</v>
      </c>
    </row>
    <row r="40" spans="1:27" x14ac:dyDescent="0.25">
      <c r="A40" s="10"/>
      <c r="B40" s="10"/>
      <c r="C40" s="44"/>
      <c r="D40" s="10"/>
      <c r="E40" s="10"/>
      <c r="F40" s="10"/>
      <c r="G40" s="10"/>
      <c r="H40" s="10"/>
      <c r="I40" s="11"/>
      <c r="J40" s="11"/>
      <c r="K40" s="11"/>
      <c r="L40" s="11"/>
      <c r="M40" s="11"/>
      <c r="N40" s="15"/>
      <c r="O40" s="15"/>
      <c r="P40" s="15"/>
      <c r="Q40" s="15"/>
      <c r="R40" s="15"/>
      <c r="S40" s="15"/>
      <c r="T40" s="15"/>
    </row>
    <row r="41" spans="1:27" x14ac:dyDescent="0.25">
      <c r="A41" s="1" t="s">
        <v>12</v>
      </c>
      <c r="B41" s="1"/>
      <c r="C41" s="54"/>
      <c r="D41" s="1"/>
      <c r="E41" s="1"/>
      <c r="F41" s="1"/>
      <c r="G41" s="1"/>
      <c r="H41" s="1"/>
    </row>
    <row r="42" spans="1:27" x14ac:dyDescent="0.25">
      <c r="A42" s="1" t="s">
        <v>13</v>
      </c>
      <c r="B42" s="1"/>
      <c r="C42" s="54"/>
      <c r="D42" s="1"/>
      <c r="E42" s="1"/>
      <c r="F42" s="1"/>
      <c r="G42" s="1"/>
      <c r="H42" s="1"/>
    </row>
    <row r="43" spans="1:27" s="9" customFormat="1" ht="5.25" customHeight="1" x14ac:dyDescent="0.25">
      <c r="C43" s="55"/>
      <c r="N43" s="2"/>
      <c r="O43" s="2"/>
      <c r="P43" s="2"/>
      <c r="Q43" s="2"/>
      <c r="R43" s="2"/>
      <c r="S43" s="2"/>
      <c r="T43" s="2"/>
      <c r="U43" s="15"/>
      <c r="V43" s="15"/>
      <c r="W43" s="15"/>
    </row>
    <row r="44" spans="1:27" x14ac:dyDescent="0.25">
      <c r="A44" s="3"/>
      <c r="B44" s="77">
        <v>2021</v>
      </c>
      <c r="C44" s="17">
        <v>2020</v>
      </c>
      <c r="D44" s="17">
        <v>2019</v>
      </c>
      <c r="E44" s="21">
        <v>2018</v>
      </c>
      <c r="F44" s="17">
        <v>2017</v>
      </c>
      <c r="G44" s="17">
        <v>2016</v>
      </c>
      <c r="H44" s="17">
        <v>2015</v>
      </c>
      <c r="I44" s="17">
        <v>2014</v>
      </c>
      <c r="J44" s="17">
        <v>2013</v>
      </c>
      <c r="K44" s="17">
        <v>2012</v>
      </c>
      <c r="L44" s="17">
        <v>2011</v>
      </c>
      <c r="M44" s="17">
        <v>2010</v>
      </c>
      <c r="N44" s="17">
        <v>2009</v>
      </c>
      <c r="O44" s="15"/>
      <c r="P44" s="15"/>
      <c r="Q44" s="15"/>
      <c r="R44" s="15"/>
      <c r="S44" s="15"/>
      <c r="T44" s="15"/>
      <c r="U44" s="15"/>
      <c r="Y44" s="14"/>
      <c r="Z44" s="14"/>
      <c r="AA44" s="14"/>
    </row>
    <row r="45" spans="1:27" x14ac:dyDescent="0.25">
      <c r="A45" s="4" t="s">
        <v>0</v>
      </c>
      <c r="B45" s="80">
        <v>1.2122999999999999</v>
      </c>
      <c r="C45" s="22">
        <v>1.1142000000000001</v>
      </c>
      <c r="D45" s="22">
        <v>1.1424000000000001</v>
      </c>
      <c r="E45" s="18">
        <v>1.1424000000000001</v>
      </c>
      <c r="F45" s="18">
        <v>1.0593999999999999</v>
      </c>
      <c r="G45" s="18">
        <v>1.0874999999999999</v>
      </c>
      <c r="H45" s="18">
        <v>1.1708000000000001</v>
      </c>
      <c r="I45" s="18">
        <v>1.3672</v>
      </c>
      <c r="J45" s="39">
        <v>1.3327</v>
      </c>
      <c r="K45" s="18">
        <v>1.2678</v>
      </c>
      <c r="L45" s="18">
        <v>1.3319000000000001</v>
      </c>
      <c r="M45" s="18">
        <v>1.4136</v>
      </c>
      <c r="N45" s="18">
        <v>1.3393999999999999</v>
      </c>
      <c r="Y45" s="14"/>
      <c r="Z45" s="11"/>
      <c r="AA45" s="14"/>
    </row>
    <row r="46" spans="1:27" x14ac:dyDescent="0.25">
      <c r="A46" s="4" t="s">
        <v>1</v>
      </c>
      <c r="B46" s="80">
        <v>1.2129000000000001</v>
      </c>
      <c r="C46" s="22">
        <v>1.0900000000000001</v>
      </c>
      <c r="D46" s="22">
        <v>1.1259999999999999</v>
      </c>
      <c r="E46" s="48">
        <v>1.1259999999999999</v>
      </c>
      <c r="F46" s="18">
        <v>1.0555000000000001</v>
      </c>
      <c r="G46" s="18">
        <v>1.1005</v>
      </c>
      <c r="H46" s="18">
        <v>1.1324000000000001</v>
      </c>
      <c r="I46" s="18">
        <v>1.3703000000000001</v>
      </c>
      <c r="J46" s="22">
        <v>1.3362000000000001</v>
      </c>
      <c r="K46" s="18">
        <v>1.3164</v>
      </c>
      <c r="L46" s="18">
        <v>1.351</v>
      </c>
      <c r="M46" s="18">
        <v>1.3611</v>
      </c>
      <c r="N46" s="18">
        <v>1.2823</v>
      </c>
      <c r="Y46" s="14"/>
      <c r="Z46" s="11"/>
      <c r="AA46" s="14"/>
    </row>
    <row r="47" spans="1:27" x14ac:dyDescent="0.25">
      <c r="A47" s="5" t="s">
        <v>2</v>
      </c>
      <c r="B47" s="78"/>
      <c r="C47" s="40">
        <v>1.1020000000000001</v>
      </c>
      <c r="D47" s="40">
        <v>1.1308</v>
      </c>
      <c r="E47" s="49">
        <v>1.1308</v>
      </c>
      <c r="F47" s="20">
        <v>1.0858000000000001</v>
      </c>
      <c r="G47" s="20">
        <v>1.1375999999999999</v>
      </c>
      <c r="H47" s="20">
        <v>1.0592999999999999</v>
      </c>
      <c r="I47" s="20">
        <v>1.3864000000000001</v>
      </c>
      <c r="J47" s="40">
        <v>1.3012999999999999</v>
      </c>
      <c r="K47" s="20">
        <v>1.3058000000000001</v>
      </c>
      <c r="L47" s="20">
        <v>1.3973</v>
      </c>
      <c r="M47" s="20">
        <v>1.3688</v>
      </c>
      <c r="N47" s="20">
        <v>1.2965</v>
      </c>
      <c r="Y47" s="14"/>
      <c r="Z47" s="14"/>
      <c r="AA47" s="14"/>
    </row>
    <row r="48" spans="1:27" x14ac:dyDescent="0.25">
      <c r="A48" s="4" t="s">
        <v>3</v>
      </c>
      <c r="B48" s="10"/>
      <c r="C48" s="22">
        <v>1.0865</v>
      </c>
      <c r="D48" s="22">
        <v>1.1313</v>
      </c>
      <c r="E48" s="45">
        <v>1.1313</v>
      </c>
      <c r="F48" s="18">
        <v>1.0682</v>
      </c>
      <c r="G48" s="18">
        <v>1.1359999999999999</v>
      </c>
      <c r="H48" s="18">
        <v>1.093</v>
      </c>
      <c r="I48" s="18">
        <v>1.3801000000000001</v>
      </c>
      <c r="J48" s="22">
        <v>1.3082</v>
      </c>
      <c r="K48" s="18">
        <v>1.3010999999999999</v>
      </c>
      <c r="L48" s="18">
        <v>1.4459</v>
      </c>
      <c r="M48" s="18">
        <v>1.3596999999999999</v>
      </c>
      <c r="N48" s="18">
        <v>1.3227</v>
      </c>
      <c r="O48" s="15"/>
      <c r="P48" s="15"/>
      <c r="Q48" s="15"/>
      <c r="R48" s="15"/>
      <c r="S48" s="15"/>
      <c r="T48" s="15"/>
      <c r="U48" s="15"/>
      <c r="Y48" s="14"/>
      <c r="Z48" s="14"/>
      <c r="AA48" s="14"/>
    </row>
    <row r="49" spans="1:21" x14ac:dyDescent="0.25">
      <c r="A49" s="4" t="s">
        <v>4</v>
      </c>
      <c r="B49" s="10"/>
      <c r="C49" s="22">
        <v>1.0798000000000001</v>
      </c>
      <c r="D49" s="22">
        <v>1.1183000000000001</v>
      </c>
      <c r="E49" s="45">
        <v>1.1183000000000001</v>
      </c>
      <c r="F49" s="18">
        <v>1.0972</v>
      </c>
      <c r="G49" s="18">
        <v>1.1324000000000001</v>
      </c>
      <c r="H49" s="18">
        <v>1.0891999999999999</v>
      </c>
      <c r="I49" s="18">
        <v>1.3683000000000001</v>
      </c>
      <c r="J49" s="22">
        <v>1.2862</v>
      </c>
      <c r="K49" s="18">
        <v>1.2856000000000001</v>
      </c>
      <c r="L49" s="18">
        <v>1.4124000000000001</v>
      </c>
      <c r="M49" s="18">
        <v>1.2361</v>
      </c>
      <c r="N49" s="18">
        <v>1.3453999999999999</v>
      </c>
    </row>
    <row r="50" spans="1:21" x14ac:dyDescent="0.25">
      <c r="A50" s="5" t="s">
        <v>5</v>
      </c>
      <c r="B50" s="78"/>
      <c r="C50" s="40">
        <v>1.1253</v>
      </c>
      <c r="D50" s="40">
        <v>1.1265000000000001</v>
      </c>
      <c r="E50" s="46">
        <v>1.1265000000000001</v>
      </c>
      <c r="F50" s="20">
        <v>1.1166</v>
      </c>
      <c r="G50" s="20">
        <v>1.1126</v>
      </c>
      <c r="H50" s="20">
        <v>1.1197999999999999</v>
      </c>
      <c r="I50" s="20">
        <v>1.3532</v>
      </c>
      <c r="J50" s="40">
        <v>1.3339000000000001</v>
      </c>
      <c r="K50" s="20">
        <v>1.26</v>
      </c>
      <c r="L50" s="20">
        <v>1.4303999999999999</v>
      </c>
      <c r="M50" s="20">
        <v>1.2128000000000001</v>
      </c>
      <c r="N50" s="20">
        <v>1.3896999999999999</v>
      </c>
    </row>
    <row r="51" spans="1:21" x14ac:dyDescent="0.25">
      <c r="A51" s="4" t="s">
        <v>6</v>
      </c>
      <c r="B51" s="10"/>
      <c r="C51" s="22">
        <v>1.1444000000000001</v>
      </c>
      <c r="D51" s="22">
        <v>1.1269</v>
      </c>
      <c r="E51" s="45">
        <v>1.1269</v>
      </c>
      <c r="F51" s="18">
        <v>1.1560999999999999</v>
      </c>
      <c r="G51" s="18">
        <v>1.1025</v>
      </c>
      <c r="H51" s="18">
        <v>1.089</v>
      </c>
      <c r="I51" s="18">
        <v>1.3613</v>
      </c>
      <c r="J51" s="22">
        <v>1.31</v>
      </c>
      <c r="K51" s="18">
        <v>1.2193000000000001</v>
      </c>
      <c r="L51" s="18">
        <v>1.4144000000000001</v>
      </c>
      <c r="M51" s="18">
        <v>1.2728999999999999</v>
      </c>
      <c r="N51" s="18">
        <v>1.4054</v>
      </c>
    </row>
    <row r="52" spans="1:21" x14ac:dyDescent="0.25">
      <c r="A52" s="4" t="s">
        <v>7</v>
      </c>
      <c r="B52" s="10"/>
      <c r="C52" s="70">
        <v>1.1813</v>
      </c>
      <c r="D52" s="22">
        <v>1.115</v>
      </c>
      <c r="E52" s="45">
        <v>1.115</v>
      </c>
      <c r="F52" s="18">
        <v>1.1792</v>
      </c>
      <c r="G52" s="18">
        <v>1.1180000000000001</v>
      </c>
      <c r="H52" s="18">
        <v>1.1299999999999999</v>
      </c>
      <c r="I52" s="18">
        <v>1.3388</v>
      </c>
      <c r="J52" s="22">
        <v>1.3332999999999999</v>
      </c>
      <c r="K52" s="18">
        <v>1.2271000000000001</v>
      </c>
      <c r="L52" s="18">
        <v>1.4380999999999999</v>
      </c>
      <c r="M52" s="18">
        <v>1.2853000000000001</v>
      </c>
      <c r="N52" s="18">
        <v>1.4118999999999999</v>
      </c>
      <c r="O52" s="15"/>
      <c r="P52" s="15"/>
      <c r="Q52" s="15"/>
      <c r="R52" s="15"/>
      <c r="S52" s="15"/>
      <c r="T52" s="15"/>
      <c r="U52" s="15"/>
    </row>
    <row r="53" spans="1:21" x14ac:dyDescent="0.25">
      <c r="A53" s="5" t="s">
        <v>8</v>
      </c>
      <c r="B53" s="78"/>
      <c r="C53" s="71">
        <v>1.1892</v>
      </c>
      <c r="D53" s="40">
        <v>1.1031</v>
      </c>
      <c r="E53" s="46">
        <v>1.1031</v>
      </c>
      <c r="F53" s="20">
        <v>1.1962999999999999</v>
      </c>
      <c r="G53" s="20">
        <v>1.1245000000000001</v>
      </c>
      <c r="H53" s="20">
        <v>1.117</v>
      </c>
      <c r="I53" s="20">
        <v>1.2910999999999999</v>
      </c>
      <c r="J53" s="40">
        <v>1.3355999999999999</v>
      </c>
      <c r="K53" s="20">
        <v>1.31</v>
      </c>
      <c r="L53" s="20">
        <v>1.3839999999999999</v>
      </c>
      <c r="M53" s="20">
        <v>1.2987</v>
      </c>
      <c r="N53" s="20">
        <v>1.4654</v>
      </c>
    </row>
    <row r="54" spans="1:21" x14ac:dyDescent="0.25">
      <c r="A54" s="4" t="s">
        <v>9</v>
      </c>
      <c r="B54" s="10"/>
      <c r="C54" s="22">
        <v>1.175</v>
      </c>
      <c r="D54" s="22">
        <v>1.1007</v>
      </c>
      <c r="E54" s="45">
        <v>1.1007</v>
      </c>
      <c r="F54" s="18">
        <v>1.1830000000000001</v>
      </c>
      <c r="G54" s="18">
        <v>1.1580999999999999</v>
      </c>
      <c r="H54" s="18">
        <v>1.1043000000000001</v>
      </c>
      <c r="I54" s="18">
        <v>1.2747999999999999</v>
      </c>
      <c r="J54" s="22">
        <v>1.3561000000000001</v>
      </c>
      <c r="K54" s="18">
        <v>1.296</v>
      </c>
      <c r="L54" s="18">
        <v>1.3794</v>
      </c>
      <c r="M54" s="18">
        <v>1.397</v>
      </c>
      <c r="N54" s="18">
        <v>1.4950000000000001</v>
      </c>
    </row>
    <row r="55" spans="1:21" x14ac:dyDescent="0.25">
      <c r="A55" s="4" t="s">
        <v>10</v>
      </c>
      <c r="B55" s="10"/>
      <c r="C55" s="22">
        <v>1.1830000000000001</v>
      </c>
      <c r="D55" s="22">
        <v>1.1033999999999999</v>
      </c>
      <c r="E55" s="45">
        <v>1.1033999999999999</v>
      </c>
      <c r="F55" s="18">
        <v>1.1839999999999999</v>
      </c>
      <c r="G55" s="18">
        <v>1.1305000000000001</v>
      </c>
      <c r="H55" s="18">
        <v>1.0662</v>
      </c>
      <c r="I55" s="18">
        <v>1.2474000000000001</v>
      </c>
      <c r="J55" s="22">
        <v>1.3460000000000001</v>
      </c>
      <c r="K55" s="18">
        <v>1.2791999999999999</v>
      </c>
      <c r="L55" s="18">
        <v>1.3582000000000001</v>
      </c>
      <c r="M55" s="18">
        <v>1.3627</v>
      </c>
      <c r="N55" s="18">
        <v>1.4979</v>
      </c>
    </row>
    <row r="56" spans="1:21" x14ac:dyDescent="0.25">
      <c r="A56" s="6" t="s">
        <v>11</v>
      </c>
      <c r="B56" s="79"/>
      <c r="C56" s="41">
        <v>1.214</v>
      </c>
      <c r="D56" s="41">
        <v>1.1146</v>
      </c>
      <c r="E56" s="47">
        <v>1.1146</v>
      </c>
      <c r="F56" s="19">
        <v>1.1806000000000001</v>
      </c>
      <c r="G56" s="19">
        <v>1.1285000000000001</v>
      </c>
      <c r="H56" s="19">
        <v>1.0808</v>
      </c>
      <c r="I56" s="19">
        <v>1.2281</v>
      </c>
      <c r="J56" s="41">
        <v>1.3754999999999999</v>
      </c>
      <c r="K56" s="19">
        <v>1.3169</v>
      </c>
      <c r="L56" s="19">
        <v>1.3010999999999999</v>
      </c>
      <c r="M56" s="19">
        <v>1.3363</v>
      </c>
      <c r="N56" s="19">
        <v>1.4565999999999999</v>
      </c>
      <c r="O56" s="15"/>
      <c r="P56" s="15"/>
      <c r="Q56" s="15"/>
      <c r="R56" s="15"/>
      <c r="S56" s="15"/>
      <c r="T56" s="15"/>
      <c r="U56" s="15"/>
    </row>
    <row r="58" spans="1:21" x14ac:dyDescent="0.25">
      <c r="A58" s="8"/>
      <c r="B58" s="8"/>
      <c r="C58" s="56"/>
      <c r="D58" s="8"/>
      <c r="E58" s="8"/>
      <c r="F58" s="8"/>
      <c r="G58" s="8"/>
      <c r="H58" s="8"/>
      <c r="I58" s="8"/>
    </row>
    <row r="59" spans="1:21" x14ac:dyDescent="0.25">
      <c r="A59" s="8"/>
      <c r="B59" s="8"/>
      <c r="C59" s="56"/>
      <c r="D59" s="8"/>
      <c r="E59" s="8"/>
      <c r="F59" s="8"/>
      <c r="G59" s="8"/>
      <c r="H59" s="8"/>
      <c r="I59" s="8"/>
    </row>
  </sheetData>
  <phoneticPr fontId="0" type="noConversion"/>
  <pageMargins left="0.75" right="0.75" top="1" bottom="0.71" header="0.5" footer="0.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8:B33"/>
  <sheetViews>
    <sheetView showGridLines="0" workbookViewId="0">
      <selection activeCell="R16" sqref="R16"/>
    </sheetView>
  </sheetViews>
  <sheetFormatPr defaultRowHeight="13.2" x14ac:dyDescent="0.25"/>
  <sheetData>
    <row r="28" spans="1:1" x14ac:dyDescent="0.25">
      <c r="A28" s="42" t="s">
        <v>25</v>
      </c>
    </row>
    <row r="29" spans="1:1" x14ac:dyDescent="0.25">
      <c r="A29" s="42" t="s">
        <v>16</v>
      </c>
    </row>
    <row r="30" spans="1:1" x14ac:dyDescent="0.25">
      <c r="A30" s="42" t="s">
        <v>19</v>
      </c>
    </row>
    <row r="33" spans="2:2" x14ac:dyDescent="0.25">
      <c r="B33" s="2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1D7-D1AB-4566-81B8-357A7BEDF0FD}">
  <dimension ref="A1:F147"/>
  <sheetViews>
    <sheetView tabSelected="1" topLeftCell="A129" workbookViewId="0">
      <selection activeCell="C145" sqref="C145:C147"/>
    </sheetView>
  </sheetViews>
  <sheetFormatPr defaultRowHeight="13.2" x14ac:dyDescent="0.25"/>
  <cols>
    <col min="2" max="3" width="9.109375" style="60"/>
  </cols>
  <sheetData>
    <row r="1" spans="1:6" x14ac:dyDescent="0.25">
      <c r="A1" s="27"/>
      <c r="B1" s="58" t="s">
        <v>21</v>
      </c>
      <c r="C1" s="58" t="s">
        <v>22</v>
      </c>
      <c r="D1" s="28" t="s">
        <v>20</v>
      </c>
    </row>
    <row r="2" spans="1:6" x14ac:dyDescent="0.25">
      <c r="A2" s="29">
        <v>39814</v>
      </c>
      <c r="B2" s="59">
        <f>'COAL  CIF ARA'!N9</f>
        <v>78.349999999999994</v>
      </c>
      <c r="C2" s="59">
        <f>'COAL  CIF ARA'!N27</f>
        <v>58.496341645512913</v>
      </c>
      <c r="D2" s="30">
        <f>'COAL  CIF ARA'!N45</f>
        <v>1.3393999999999999</v>
      </c>
      <c r="F2" s="43"/>
    </row>
    <row r="3" spans="1:6" x14ac:dyDescent="0.25">
      <c r="A3" s="29">
        <v>39845</v>
      </c>
      <c r="B3" s="59">
        <f>'COAL  CIF ARA'!N10</f>
        <v>83</v>
      </c>
      <c r="C3" s="59">
        <f>'COAL  CIF ARA'!N28</f>
        <v>64.727442876082037</v>
      </c>
      <c r="D3" s="30">
        <f>'COAL  CIF ARA'!N46</f>
        <v>1.2823</v>
      </c>
      <c r="F3" s="43"/>
    </row>
    <row r="4" spans="1:6" x14ac:dyDescent="0.25">
      <c r="A4" s="29">
        <v>39873</v>
      </c>
      <c r="B4" s="59">
        <f>'COAL  CIF ARA'!N11</f>
        <v>71.8</v>
      </c>
      <c r="C4" s="59">
        <f>'COAL  CIF ARA'!N29</f>
        <v>55.379868877747782</v>
      </c>
      <c r="D4" s="30">
        <f>'COAL  CIF ARA'!N47</f>
        <v>1.2965</v>
      </c>
      <c r="F4" s="43"/>
    </row>
    <row r="5" spans="1:6" x14ac:dyDescent="0.25">
      <c r="A5" s="29">
        <v>39904</v>
      </c>
      <c r="B5" s="59">
        <f>'COAL  CIF ARA'!N12</f>
        <v>84.75</v>
      </c>
      <c r="C5" s="59">
        <f>'COAL  CIF ARA'!N30</f>
        <v>64.073486051258783</v>
      </c>
      <c r="D5" s="30">
        <f>'COAL  CIF ARA'!N48</f>
        <v>1.3227</v>
      </c>
      <c r="F5" s="43"/>
    </row>
    <row r="6" spans="1:6" x14ac:dyDescent="0.25">
      <c r="A6" s="29">
        <v>39934</v>
      </c>
      <c r="B6" s="59">
        <f>'COAL  CIF ARA'!N13</f>
        <v>85.25</v>
      </c>
      <c r="C6" s="59">
        <f>'COAL  CIF ARA'!N31</f>
        <v>63.364055299539174</v>
      </c>
      <c r="D6" s="30">
        <f>'COAL  CIF ARA'!N49</f>
        <v>1.3453999999999999</v>
      </c>
      <c r="F6" s="43"/>
    </row>
    <row r="7" spans="1:6" x14ac:dyDescent="0.25">
      <c r="A7" s="29">
        <v>39965</v>
      </c>
      <c r="B7" s="59">
        <f>'COAL  CIF ARA'!N14</f>
        <v>92</v>
      </c>
      <c r="C7" s="59">
        <f>'COAL  CIF ARA'!N32</f>
        <v>66.201338418363676</v>
      </c>
      <c r="D7" s="30">
        <f>'COAL  CIF ARA'!N50</f>
        <v>1.3896999999999999</v>
      </c>
      <c r="F7" s="43"/>
    </row>
    <row r="8" spans="1:6" x14ac:dyDescent="0.25">
      <c r="A8" s="29">
        <v>39995</v>
      </c>
      <c r="B8" s="59">
        <f>'COAL  CIF ARA'!N15</f>
        <v>86</v>
      </c>
      <c r="C8" s="59">
        <f>'COAL  CIF ARA'!N33</f>
        <v>61.192543048242491</v>
      </c>
      <c r="D8" s="30">
        <f>'COAL  CIF ARA'!N51</f>
        <v>1.4054</v>
      </c>
      <c r="F8" s="43"/>
    </row>
    <row r="9" spans="1:6" x14ac:dyDescent="0.25">
      <c r="A9" s="29">
        <v>40026</v>
      </c>
      <c r="B9" s="59">
        <f>'COAL  CIF ARA'!N16</f>
        <v>86.5</v>
      </c>
      <c r="C9" s="59">
        <f>'COAL  CIF ARA'!N34</f>
        <v>61.264962107798006</v>
      </c>
      <c r="D9" s="30">
        <f>'COAL  CIF ARA'!N52</f>
        <v>1.4118999999999999</v>
      </c>
      <c r="F9" s="43"/>
    </row>
    <row r="10" spans="1:6" x14ac:dyDescent="0.25">
      <c r="A10" s="29">
        <v>40057</v>
      </c>
      <c r="B10" s="59">
        <f>'COAL  CIF ARA'!N17</f>
        <v>78.5</v>
      </c>
      <c r="C10" s="59">
        <f>'COAL  CIF ARA'!N35</f>
        <v>53.568991401665073</v>
      </c>
      <c r="D10" s="30">
        <f>'COAL  CIF ARA'!N53</f>
        <v>1.4654</v>
      </c>
      <c r="F10" s="43"/>
    </row>
    <row r="11" spans="1:6" x14ac:dyDescent="0.25">
      <c r="A11" s="29">
        <v>40087</v>
      </c>
      <c r="B11" s="59">
        <f>'COAL  CIF ARA'!N18</f>
        <v>84</v>
      </c>
      <c r="C11" s="59">
        <f>'COAL  CIF ARA'!N36</f>
        <v>56.187290969899664</v>
      </c>
      <c r="D11" s="30">
        <f>'COAL  CIF ARA'!N54</f>
        <v>1.4950000000000001</v>
      </c>
      <c r="F11" s="43"/>
    </row>
    <row r="12" spans="1:6" x14ac:dyDescent="0.25">
      <c r="A12" s="29">
        <v>40118</v>
      </c>
      <c r="B12" s="59">
        <f>'COAL  CIF ARA'!N19</f>
        <v>84.5</v>
      </c>
      <c r="C12" s="59">
        <f>'COAL  CIF ARA'!N37</f>
        <v>56.41231056812871</v>
      </c>
      <c r="D12" s="30">
        <f>'COAL  CIF ARA'!N55</f>
        <v>1.4979</v>
      </c>
      <c r="F12" s="43"/>
    </row>
    <row r="13" spans="1:6" x14ac:dyDescent="0.25">
      <c r="A13" s="29">
        <v>40148</v>
      </c>
      <c r="B13" s="59">
        <f>'COAL  CIF ARA'!N20</f>
        <v>82.2</v>
      </c>
      <c r="C13" s="59">
        <f>'COAL  CIF ARA'!N38</f>
        <v>56.432788685981059</v>
      </c>
      <c r="D13" s="30">
        <f>'COAL  CIF ARA'!N56</f>
        <v>1.4565999999999999</v>
      </c>
      <c r="F13" s="43"/>
    </row>
    <row r="14" spans="1:6" x14ac:dyDescent="0.25">
      <c r="A14" s="29">
        <v>40179</v>
      </c>
      <c r="B14" s="59">
        <f>'COAL  CIF ARA'!M9</f>
        <v>102</v>
      </c>
      <c r="C14" s="59">
        <f>'COAL  CIF ARA'!M27</f>
        <v>72.15619694397283</v>
      </c>
      <c r="D14" s="30">
        <f>'COAL  CIF ARA'!M45</f>
        <v>1.4136</v>
      </c>
      <c r="F14" s="43"/>
    </row>
    <row r="15" spans="1:6" x14ac:dyDescent="0.25">
      <c r="A15" s="29">
        <v>40210</v>
      </c>
      <c r="B15" s="59">
        <f>'COAL  CIF ARA'!M10</f>
        <v>93</v>
      </c>
      <c r="C15" s="59">
        <f>'COAL  CIF ARA'!M28</f>
        <v>68.327088384394969</v>
      </c>
      <c r="D15" s="30">
        <f>'COAL  CIF ARA'!M46</f>
        <v>1.3611</v>
      </c>
      <c r="F15" s="43"/>
    </row>
    <row r="16" spans="1:6" x14ac:dyDescent="0.25">
      <c r="A16" s="29">
        <v>40238</v>
      </c>
      <c r="B16" s="59">
        <f>'COAL  CIF ARA'!M11</f>
        <v>89.9</v>
      </c>
      <c r="C16" s="59">
        <f>'COAL  CIF ARA'!M29</f>
        <v>65.677966101694921</v>
      </c>
      <c r="D16" s="30">
        <f>'COAL  CIF ARA'!M47</f>
        <v>1.3688</v>
      </c>
      <c r="F16" s="43"/>
    </row>
    <row r="17" spans="1:6" x14ac:dyDescent="0.25">
      <c r="A17" s="29">
        <v>40269</v>
      </c>
      <c r="B17" s="59">
        <f>'COAL  CIF ARA'!M12</f>
        <v>92.25</v>
      </c>
      <c r="C17" s="59">
        <f>'COAL  CIF ARA'!M30</f>
        <v>67.845848348900503</v>
      </c>
      <c r="D17" s="30">
        <f>'COAL  CIF ARA'!M48</f>
        <v>1.3596999999999999</v>
      </c>
      <c r="F17" s="43"/>
    </row>
    <row r="18" spans="1:6" x14ac:dyDescent="0.25">
      <c r="A18" s="29">
        <v>40299</v>
      </c>
      <c r="B18" s="59">
        <f>'COAL  CIF ARA'!M13</f>
        <v>96.25</v>
      </c>
      <c r="C18" s="59">
        <f>'COAL  CIF ARA'!M31</f>
        <v>77.865868457244559</v>
      </c>
      <c r="D18" s="30">
        <f>'COAL  CIF ARA'!M49</f>
        <v>1.2361</v>
      </c>
      <c r="F18" s="43"/>
    </row>
    <row r="19" spans="1:6" x14ac:dyDescent="0.25">
      <c r="A19" s="29">
        <v>40330</v>
      </c>
      <c r="B19" s="59">
        <f>'COAL  CIF ARA'!M14</f>
        <v>102</v>
      </c>
      <c r="C19" s="59">
        <f>'COAL  CIF ARA'!M32</f>
        <v>84.10290237467018</v>
      </c>
      <c r="D19" s="30">
        <f>'COAL  CIF ARA'!M50</f>
        <v>1.2128000000000001</v>
      </c>
      <c r="F19" s="43"/>
    </row>
    <row r="20" spans="1:6" x14ac:dyDescent="0.25">
      <c r="A20" s="29">
        <v>40360</v>
      </c>
      <c r="B20" s="59">
        <f>'COAL  CIF ARA'!M15</f>
        <v>98.75</v>
      </c>
      <c r="C20" s="59">
        <f>'COAL  CIF ARA'!M33</f>
        <v>77.578757168669966</v>
      </c>
      <c r="D20" s="30">
        <f>'COAL  CIF ARA'!M51</f>
        <v>1.2728999999999999</v>
      </c>
      <c r="F20" s="43"/>
    </row>
    <row r="21" spans="1:6" x14ac:dyDescent="0.25">
      <c r="A21" s="29">
        <v>40391</v>
      </c>
      <c r="B21" s="59">
        <f>'COAL  CIF ARA'!M16</f>
        <v>96.9</v>
      </c>
      <c r="C21" s="59">
        <f>'COAL  CIF ARA'!M34</f>
        <v>75.390959309110713</v>
      </c>
      <c r="D21" s="30">
        <f>'COAL  CIF ARA'!M52</f>
        <v>1.2853000000000001</v>
      </c>
      <c r="F21" s="43"/>
    </row>
    <row r="22" spans="1:6" x14ac:dyDescent="0.25">
      <c r="A22" s="29">
        <v>40422</v>
      </c>
      <c r="B22" s="59">
        <f>'COAL  CIF ARA'!M17</f>
        <v>97</v>
      </c>
      <c r="C22" s="59">
        <f>'COAL  CIF ARA'!M35</f>
        <v>74.690074690074695</v>
      </c>
      <c r="D22" s="30">
        <f>'COAL  CIF ARA'!M53</f>
        <v>1.2987</v>
      </c>
      <c r="F22" s="43"/>
    </row>
    <row r="23" spans="1:6" x14ac:dyDescent="0.25">
      <c r="A23" s="29">
        <v>40452</v>
      </c>
      <c r="B23" s="59">
        <f>'COAL  CIF ARA'!M18</f>
        <v>101.4</v>
      </c>
      <c r="C23" s="59">
        <f>'COAL  CIF ARA'!M36</f>
        <v>72.584108804581248</v>
      </c>
      <c r="D23" s="30">
        <f>'COAL  CIF ARA'!M54</f>
        <v>1.397</v>
      </c>
      <c r="F23" s="43"/>
    </row>
    <row r="24" spans="1:6" x14ac:dyDescent="0.25">
      <c r="A24" s="29">
        <v>40483</v>
      </c>
      <c r="B24" s="59">
        <f>'COAL  CIF ARA'!M19</f>
        <v>107.4</v>
      </c>
      <c r="C24" s="59">
        <f>'COAL  CIF ARA'!M37</f>
        <v>78.814119028399503</v>
      </c>
      <c r="D24" s="30">
        <f>'COAL  CIF ARA'!M55</f>
        <v>1.3627</v>
      </c>
      <c r="F24" s="43"/>
    </row>
    <row r="25" spans="1:6" x14ac:dyDescent="0.25">
      <c r="A25" s="29">
        <v>40513</v>
      </c>
      <c r="B25" s="59">
        <f>'COAL  CIF ARA'!M20</f>
        <v>111.75</v>
      </c>
      <c r="C25" s="59">
        <f>'COAL  CIF ARA'!M38</f>
        <v>83.626431190600911</v>
      </c>
      <c r="D25" s="30">
        <f>'COAL  CIF ARA'!M56</f>
        <v>1.3363</v>
      </c>
      <c r="F25" s="43"/>
    </row>
    <row r="26" spans="1:6" x14ac:dyDescent="0.25">
      <c r="A26" s="29">
        <v>40544</v>
      </c>
      <c r="B26" s="59">
        <f>'COAL  CIF ARA'!L9</f>
        <v>118.3</v>
      </c>
      <c r="C26" s="59">
        <f>'COAL  CIF ARA'!L27</f>
        <v>88.820482018169528</v>
      </c>
      <c r="D26" s="30">
        <f>'COAL  CIF ARA'!L45</f>
        <v>1.3319000000000001</v>
      </c>
      <c r="F26" s="43"/>
    </row>
    <row r="27" spans="1:6" x14ac:dyDescent="0.25">
      <c r="A27" s="29">
        <v>40575</v>
      </c>
      <c r="B27" s="59">
        <f>'COAL  CIF ARA'!L10</f>
        <v>117.6</v>
      </c>
      <c r="C27" s="59">
        <f>'COAL  CIF ARA'!L28</f>
        <v>87.046632124352328</v>
      </c>
      <c r="D27" s="30">
        <f>'COAL  CIF ARA'!L46</f>
        <v>1.351</v>
      </c>
      <c r="F27" s="43"/>
    </row>
    <row r="28" spans="1:6" x14ac:dyDescent="0.25">
      <c r="A28" s="29">
        <v>40603</v>
      </c>
      <c r="B28" s="59">
        <f>'COAL  CIF ARA'!L11</f>
        <v>131</v>
      </c>
      <c r="C28" s="59">
        <f>'COAL  CIF ARA'!L29</f>
        <v>93.752236456022331</v>
      </c>
      <c r="D28" s="30">
        <f>'COAL  CIF ARA'!L47</f>
        <v>1.3973</v>
      </c>
      <c r="F28" s="43"/>
    </row>
    <row r="29" spans="1:6" x14ac:dyDescent="0.25">
      <c r="A29" s="29">
        <v>40634</v>
      </c>
      <c r="B29" s="59">
        <f>'COAL  CIF ARA'!L12</f>
        <v>131.35</v>
      </c>
      <c r="C29" s="59">
        <f>'COAL  CIF ARA'!L30</f>
        <v>90.843073518223946</v>
      </c>
      <c r="D29" s="30">
        <f>'COAL  CIF ARA'!L48</f>
        <v>1.4459</v>
      </c>
      <c r="F29" s="43"/>
    </row>
    <row r="30" spans="1:6" x14ac:dyDescent="0.25">
      <c r="A30" s="29">
        <v>40664</v>
      </c>
      <c r="B30" s="59">
        <f>'COAL  CIF ARA'!L13</f>
        <v>126.35</v>
      </c>
      <c r="C30" s="59">
        <f>'COAL  CIF ARA'!L31</f>
        <v>89.457660719342954</v>
      </c>
      <c r="D30" s="30">
        <f>'COAL  CIF ARA'!L49</f>
        <v>1.4124000000000001</v>
      </c>
      <c r="F30" s="43"/>
    </row>
    <row r="31" spans="1:6" x14ac:dyDescent="0.25">
      <c r="A31" s="29">
        <v>40695</v>
      </c>
      <c r="B31" s="59">
        <f>'COAL  CIF ARA'!L14</f>
        <v>131</v>
      </c>
      <c r="C31" s="59">
        <f>'COAL  CIF ARA'!L32</f>
        <v>91.582774049217008</v>
      </c>
      <c r="D31" s="30">
        <f>'COAL  CIF ARA'!L50</f>
        <v>1.4303999999999999</v>
      </c>
      <c r="F31" s="43"/>
    </row>
    <row r="32" spans="1:6" x14ac:dyDescent="0.25">
      <c r="A32" s="29">
        <v>40725</v>
      </c>
      <c r="B32" s="59">
        <f>'COAL  CIF ARA'!L15</f>
        <v>127.85</v>
      </c>
      <c r="C32" s="59">
        <f>'COAL  CIF ARA'!L33</f>
        <v>90.391685520361975</v>
      </c>
      <c r="D32" s="30">
        <f>'COAL  CIF ARA'!L51</f>
        <v>1.4144000000000001</v>
      </c>
      <c r="F32" s="43"/>
    </row>
    <row r="33" spans="1:6" x14ac:dyDescent="0.25">
      <c r="A33" s="29">
        <v>40756</v>
      </c>
      <c r="B33" s="59">
        <f>'COAL  CIF ARA'!L16</f>
        <v>127.4</v>
      </c>
      <c r="C33" s="59">
        <f>'COAL  CIF ARA'!L34</f>
        <v>88.589110632084001</v>
      </c>
      <c r="D33" s="30">
        <f>'COAL  CIF ARA'!L52</f>
        <v>1.4380999999999999</v>
      </c>
      <c r="F33" s="43"/>
    </row>
    <row r="34" spans="1:6" x14ac:dyDescent="0.25">
      <c r="A34" s="29">
        <v>40787</v>
      </c>
      <c r="B34" s="59">
        <f>'COAL  CIF ARA'!L17</f>
        <v>127.1</v>
      </c>
      <c r="C34" s="59">
        <f>'COAL  CIF ARA'!L35</f>
        <v>91.835260115606943</v>
      </c>
      <c r="D34" s="30">
        <f>'COAL  CIF ARA'!L53</f>
        <v>1.3839999999999999</v>
      </c>
      <c r="F34" s="43"/>
    </row>
    <row r="35" spans="1:6" x14ac:dyDescent="0.25">
      <c r="A35" s="29">
        <v>40817</v>
      </c>
      <c r="B35" s="59">
        <f>'COAL  CIF ARA'!L18</f>
        <v>119.25</v>
      </c>
      <c r="C35" s="59">
        <f>'COAL  CIF ARA'!L36</f>
        <v>86.450630709003917</v>
      </c>
      <c r="D35" s="30">
        <f>'COAL  CIF ARA'!L54</f>
        <v>1.3794</v>
      </c>
      <c r="F35" s="43"/>
    </row>
    <row r="36" spans="1:6" x14ac:dyDescent="0.25">
      <c r="A36" s="29">
        <v>40848</v>
      </c>
      <c r="B36" s="59">
        <f>'COAL  CIF ARA'!L19</f>
        <v>116.9</v>
      </c>
      <c r="C36" s="59">
        <f>'COAL  CIF ARA'!L37</f>
        <v>86.069798262406124</v>
      </c>
      <c r="D36" s="30">
        <f>'COAL  CIF ARA'!L55</f>
        <v>1.3582000000000001</v>
      </c>
      <c r="F36" s="43"/>
    </row>
    <row r="37" spans="1:6" x14ac:dyDescent="0.25">
      <c r="A37" s="29">
        <v>40878</v>
      </c>
      <c r="B37" s="59">
        <f>'COAL  CIF ARA'!L20</f>
        <v>113.4</v>
      </c>
      <c r="C37" s="59">
        <f>'COAL  CIF ARA'!L38</f>
        <v>87.157020982245797</v>
      </c>
      <c r="D37" s="30">
        <f>'COAL  CIF ARA'!L56</f>
        <v>1.3010999999999999</v>
      </c>
      <c r="F37" s="43"/>
    </row>
    <row r="38" spans="1:6" x14ac:dyDescent="0.25">
      <c r="A38" s="29">
        <v>40909</v>
      </c>
      <c r="B38" s="59">
        <f>'COAL  CIF ARA'!K9</f>
        <v>113.15</v>
      </c>
      <c r="C38" s="59">
        <f>'COAL  CIF ARA'!K27</f>
        <v>89.249092916863859</v>
      </c>
      <c r="D38" s="30">
        <f>'COAL  CIF ARA'!K45</f>
        <v>1.2678</v>
      </c>
      <c r="F38" s="43"/>
    </row>
    <row r="39" spans="1:6" x14ac:dyDescent="0.25">
      <c r="A39" s="29">
        <v>40940</v>
      </c>
      <c r="B39" s="59">
        <f>'COAL  CIF ARA'!K10</f>
        <v>113.65</v>
      </c>
      <c r="C39" s="59">
        <f>'COAL  CIF ARA'!K28</f>
        <v>86.33394105135217</v>
      </c>
      <c r="D39" s="30">
        <f>'COAL  CIF ARA'!K46</f>
        <v>1.3164</v>
      </c>
      <c r="F39" s="43"/>
    </row>
    <row r="40" spans="1:6" x14ac:dyDescent="0.25">
      <c r="A40" s="29">
        <v>40969</v>
      </c>
      <c r="B40" s="59">
        <f>'COAL  CIF ARA'!K11</f>
        <v>114</v>
      </c>
      <c r="C40" s="59">
        <f>'COAL  CIF ARA'!K29</f>
        <v>87.302802879460856</v>
      </c>
      <c r="D40" s="30">
        <f>'COAL  CIF ARA'!K47</f>
        <v>1.3058000000000001</v>
      </c>
      <c r="F40" s="43"/>
    </row>
    <row r="41" spans="1:6" x14ac:dyDescent="0.25">
      <c r="A41" s="29">
        <v>41000</v>
      </c>
      <c r="B41" s="59">
        <f>'COAL  CIF ARA'!K12</f>
        <v>113.55</v>
      </c>
      <c r="C41" s="59">
        <f>'COAL  CIF ARA'!K30</f>
        <v>87.272308047037129</v>
      </c>
      <c r="D41" s="30">
        <f>'COAL  CIF ARA'!K48</f>
        <v>1.3010999999999999</v>
      </c>
      <c r="F41" s="43"/>
    </row>
    <row r="42" spans="1:6" x14ac:dyDescent="0.25">
      <c r="A42" s="29">
        <v>41030</v>
      </c>
      <c r="B42" s="59">
        <f>'COAL  CIF ARA'!K13</f>
        <v>102.75</v>
      </c>
      <c r="C42" s="59">
        <f>'COAL  CIF ARA'!K31</f>
        <v>79.923771001866825</v>
      </c>
      <c r="D42" s="30">
        <f>'COAL  CIF ARA'!K49</f>
        <v>1.2856000000000001</v>
      </c>
      <c r="F42" s="43"/>
    </row>
    <row r="43" spans="1:6" x14ac:dyDescent="0.25">
      <c r="A43" s="29">
        <v>41061</v>
      </c>
      <c r="B43" s="59">
        <f>'COAL  CIF ARA'!K14</f>
        <v>96.95</v>
      </c>
      <c r="C43" s="59">
        <f>'COAL  CIF ARA'!K32</f>
        <v>76.944444444444443</v>
      </c>
      <c r="D43" s="30">
        <f>'COAL  CIF ARA'!K50</f>
        <v>1.26</v>
      </c>
      <c r="F43" s="43"/>
    </row>
    <row r="44" spans="1:6" x14ac:dyDescent="0.25">
      <c r="A44" s="29">
        <v>41091</v>
      </c>
      <c r="B44" s="59">
        <f>'COAL  CIF ARA'!K15</f>
        <v>96.3</v>
      </c>
      <c r="C44" s="59">
        <f>'COAL  CIF ARA'!K33</f>
        <v>78.979742475190676</v>
      </c>
      <c r="D44" s="30">
        <f>'COAL  CIF ARA'!K51</f>
        <v>1.2193000000000001</v>
      </c>
      <c r="F44" s="43"/>
    </row>
    <row r="45" spans="1:6" x14ac:dyDescent="0.25">
      <c r="A45" s="29">
        <v>41122</v>
      </c>
      <c r="B45" s="59">
        <f>'COAL  CIF ARA'!K16</f>
        <v>99.9</v>
      </c>
      <c r="C45" s="59">
        <f>'COAL  CIF ARA'!K34</f>
        <v>81.411457908890881</v>
      </c>
      <c r="D45" s="30">
        <f>'COAL  CIF ARA'!K52</f>
        <v>1.2271000000000001</v>
      </c>
      <c r="F45" s="43"/>
    </row>
    <row r="46" spans="1:6" x14ac:dyDescent="0.25">
      <c r="A46" s="29">
        <v>41153</v>
      </c>
      <c r="B46" s="59">
        <f>'COAL  CIF ARA'!K17</f>
        <v>99.75</v>
      </c>
      <c r="C46" s="59">
        <f>'COAL  CIF ARA'!K35</f>
        <v>76.145038167938935</v>
      </c>
      <c r="D46" s="30">
        <f>'COAL  CIF ARA'!K53</f>
        <v>1.31</v>
      </c>
      <c r="F46" s="43"/>
    </row>
    <row r="47" spans="1:6" x14ac:dyDescent="0.25">
      <c r="A47" s="29">
        <v>41183</v>
      </c>
      <c r="B47" s="59">
        <f>'COAL  CIF ARA'!K18</f>
        <v>95</v>
      </c>
      <c r="C47" s="59">
        <f>'COAL  CIF ARA'!K36</f>
        <v>73.302469135802468</v>
      </c>
      <c r="D47" s="30">
        <f>'COAL  CIF ARA'!K54</f>
        <v>1.296</v>
      </c>
      <c r="F47" s="43"/>
    </row>
    <row r="48" spans="1:6" x14ac:dyDescent="0.25">
      <c r="A48" s="29">
        <v>41214</v>
      </c>
      <c r="B48" s="59">
        <f>'COAL  CIF ARA'!K19</f>
        <v>96.6</v>
      </c>
      <c r="C48" s="59">
        <f>'COAL  CIF ARA'!K37</f>
        <v>75.515947467166981</v>
      </c>
      <c r="D48" s="30">
        <f>'COAL  CIF ARA'!K55</f>
        <v>1.2791999999999999</v>
      </c>
      <c r="F48" s="43"/>
    </row>
    <row r="49" spans="1:6" x14ac:dyDescent="0.25">
      <c r="A49" s="29">
        <v>41244</v>
      </c>
      <c r="B49" s="59">
        <f>'COAL  CIF ARA'!K20</f>
        <v>96.6</v>
      </c>
      <c r="C49" s="59">
        <f>'COAL  CIF ARA'!K38</f>
        <v>73.354089148758447</v>
      </c>
      <c r="D49" s="30">
        <f>'COAL  CIF ARA'!K56</f>
        <v>1.3169</v>
      </c>
      <c r="F49" s="43"/>
    </row>
    <row r="50" spans="1:6" x14ac:dyDescent="0.25">
      <c r="A50" s="29">
        <v>41275</v>
      </c>
      <c r="B50" s="59">
        <f>'COAL  CIF ARA'!J9</f>
        <v>100.25</v>
      </c>
      <c r="C50" s="59">
        <f>'COAL  CIF ARA'!J27</f>
        <v>75.223231034741502</v>
      </c>
      <c r="D50" s="30">
        <f>'COAL  CIF ARA'!J45</f>
        <v>1.3327</v>
      </c>
      <c r="F50" s="43"/>
    </row>
    <row r="51" spans="1:6" x14ac:dyDescent="0.25">
      <c r="A51" s="29">
        <v>41306</v>
      </c>
      <c r="B51" s="59">
        <f>'COAL  CIF ARA'!J10</f>
        <v>98.5</v>
      </c>
      <c r="C51" s="59">
        <f>'COAL  CIF ARA'!J28</f>
        <v>73.716509504565181</v>
      </c>
      <c r="D51" s="30">
        <f>'COAL  CIF ARA'!J46</f>
        <v>1.3362000000000001</v>
      </c>
      <c r="F51" s="43"/>
    </row>
    <row r="52" spans="1:6" x14ac:dyDescent="0.25">
      <c r="A52" s="29">
        <v>41334</v>
      </c>
      <c r="B52" s="59">
        <f>'COAL  CIF ARA'!J11</f>
        <v>94.7</v>
      </c>
      <c r="C52" s="59">
        <f>'COAL  CIF ARA'!J29</f>
        <v>72.773380465688163</v>
      </c>
      <c r="D52" s="30">
        <f>'COAL  CIF ARA'!J47</f>
        <v>1.3012999999999999</v>
      </c>
      <c r="F52" s="43"/>
    </row>
    <row r="53" spans="1:6" x14ac:dyDescent="0.25">
      <c r="A53" s="29">
        <v>41365</v>
      </c>
      <c r="B53" s="59">
        <f>'COAL  CIF ARA'!J12</f>
        <v>93.8</v>
      </c>
      <c r="C53" s="59">
        <f>'COAL  CIF ARA'!J30</f>
        <v>71.701574682770215</v>
      </c>
      <c r="D53" s="30">
        <f>'COAL  CIF ARA'!J48</f>
        <v>1.3082</v>
      </c>
      <c r="F53" s="43"/>
    </row>
    <row r="54" spans="1:6" x14ac:dyDescent="0.25">
      <c r="A54" s="29">
        <v>41395</v>
      </c>
      <c r="B54" s="59">
        <f>'COAL  CIF ARA'!J13</f>
        <v>90.95</v>
      </c>
      <c r="C54" s="59">
        <f>'COAL  CIF ARA'!J31</f>
        <v>70.712175400404291</v>
      </c>
      <c r="D54" s="30">
        <f>'COAL  CIF ARA'!J49</f>
        <v>1.2862</v>
      </c>
      <c r="F54" s="43"/>
    </row>
    <row r="55" spans="1:6" x14ac:dyDescent="0.25">
      <c r="A55" s="29">
        <v>41426</v>
      </c>
      <c r="B55" s="59">
        <f>'COAL  CIF ARA'!J14</f>
        <v>87.35</v>
      </c>
      <c r="C55" s="59">
        <f>'COAL  CIF ARA'!J32</f>
        <v>65.484669015668331</v>
      </c>
      <c r="D55" s="30">
        <f>'COAL  CIF ARA'!J50</f>
        <v>1.3339000000000001</v>
      </c>
      <c r="F55" s="43"/>
    </row>
    <row r="56" spans="1:6" x14ac:dyDescent="0.25">
      <c r="A56" s="29">
        <v>41456</v>
      </c>
      <c r="B56" s="59">
        <f>'COAL  CIF ARA'!J15</f>
        <v>86.5</v>
      </c>
      <c r="C56" s="59">
        <f>'COAL  CIF ARA'!J33</f>
        <v>66.030534351145036</v>
      </c>
      <c r="D56" s="30">
        <f>'COAL  CIF ARA'!J51</f>
        <v>1.31</v>
      </c>
      <c r="F56" s="43"/>
    </row>
    <row r="57" spans="1:6" x14ac:dyDescent="0.25">
      <c r="A57" s="29">
        <v>41487</v>
      </c>
      <c r="B57" s="59">
        <f>'COAL  CIF ARA'!J16</f>
        <v>83.6</v>
      </c>
      <c r="C57" s="59">
        <f>'COAL  CIF ARA'!J34</f>
        <v>62.701567539188481</v>
      </c>
      <c r="D57" s="30">
        <f>'COAL  CIF ARA'!J52</f>
        <v>1.3332999999999999</v>
      </c>
      <c r="F57" s="43"/>
    </row>
    <row r="58" spans="1:6" x14ac:dyDescent="0.25">
      <c r="A58" s="29">
        <v>41518</v>
      </c>
      <c r="B58" s="59">
        <f>'COAL  CIF ARA'!J17</f>
        <v>84.6</v>
      </c>
      <c r="C58" s="59">
        <f>'COAL  CIF ARA'!J35</f>
        <v>63.342318059299195</v>
      </c>
      <c r="D58" s="30">
        <f>'COAL  CIF ARA'!J53</f>
        <v>1.3355999999999999</v>
      </c>
      <c r="F58" s="43"/>
    </row>
    <row r="59" spans="1:6" x14ac:dyDescent="0.25">
      <c r="A59" s="29">
        <v>41548</v>
      </c>
      <c r="B59" s="59">
        <f>'COAL  CIF ARA'!J18</f>
        <v>81.45</v>
      </c>
      <c r="C59" s="59">
        <f>'COAL  CIF ARA'!J36</f>
        <v>60.061942334636086</v>
      </c>
      <c r="D59" s="30">
        <f>'COAL  CIF ARA'!J54</f>
        <v>1.3561000000000001</v>
      </c>
      <c r="F59" s="43"/>
    </row>
    <row r="60" spans="1:6" x14ac:dyDescent="0.25">
      <c r="A60" s="29">
        <v>41579</v>
      </c>
      <c r="B60" s="59">
        <f>'COAL  CIF ARA'!J19</f>
        <v>81.849999999999994</v>
      </c>
      <c r="C60" s="59">
        <f>'COAL  CIF ARA'!J37</f>
        <v>60.809806835066858</v>
      </c>
      <c r="D60" s="30">
        <f>'COAL  CIF ARA'!J55</f>
        <v>1.3460000000000001</v>
      </c>
      <c r="F60" s="43"/>
    </row>
    <row r="61" spans="1:6" x14ac:dyDescent="0.25">
      <c r="A61" s="29">
        <v>41609</v>
      </c>
      <c r="B61" s="59">
        <f>'COAL  CIF ARA'!J20</f>
        <v>84.2</v>
      </c>
      <c r="C61" s="59">
        <f>'COAL  CIF ARA'!J38</f>
        <v>61.214103962195573</v>
      </c>
      <c r="D61" s="30">
        <f>'COAL  CIF ARA'!J56</f>
        <v>1.3754999999999999</v>
      </c>
      <c r="F61" s="43"/>
    </row>
    <row r="62" spans="1:6" x14ac:dyDescent="0.25">
      <c r="A62" s="29">
        <v>41640</v>
      </c>
      <c r="B62" s="59">
        <f>'COAL  CIF ARA'!I9</f>
        <v>86.4</v>
      </c>
      <c r="C62" s="59">
        <f>'COAL  CIF ARA'!I27</f>
        <v>63.194850789935643</v>
      </c>
      <c r="D62" s="30">
        <f>'COAL  CIF ARA'!I45</f>
        <v>1.3672</v>
      </c>
      <c r="F62" s="43"/>
    </row>
    <row r="63" spans="1:6" x14ac:dyDescent="0.25">
      <c r="A63" s="29">
        <v>41671</v>
      </c>
      <c r="B63" s="59">
        <f>'COAL  CIF ARA'!I10</f>
        <v>81.650000000000006</v>
      </c>
      <c r="C63" s="59">
        <f>'COAL  CIF ARA'!I28</f>
        <v>59.585492227979273</v>
      </c>
      <c r="D63" s="30">
        <f>'COAL  CIF ARA'!I46</f>
        <v>1.3703000000000001</v>
      </c>
      <c r="F63" s="43"/>
    </row>
    <row r="64" spans="1:6" x14ac:dyDescent="0.25">
      <c r="A64" s="29">
        <v>41699</v>
      </c>
      <c r="B64" s="59">
        <f>'COAL  CIF ARA'!I11</f>
        <v>81.55</v>
      </c>
      <c r="C64" s="59">
        <f>'COAL  CIF ARA'!I29</f>
        <v>58.821407963069817</v>
      </c>
      <c r="D64" s="30">
        <f>'COAL  CIF ARA'!I47</f>
        <v>1.3864000000000001</v>
      </c>
      <c r="F64" s="43"/>
    </row>
    <row r="65" spans="1:6" x14ac:dyDescent="0.25">
      <c r="A65" s="29">
        <v>41730</v>
      </c>
      <c r="B65" s="59">
        <f>'COAL  CIF ARA'!I12</f>
        <v>82.4</v>
      </c>
      <c r="C65" s="59">
        <f>'COAL  CIF ARA'!I30</f>
        <v>59.705818418955147</v>
      </c>
      <c r="D65" s="30">
        <f>'COAL  CIF ARA'!I48</f>
        <v>1.3801000000000001</v>
      </c>
      <c r="F65" s="43"/>
    </row>
    <row r="66" spans="1:6" x14ac:dyDescent="0.25">
      <c r="A66" s="29">
        <v>41760</v>
      </c>
      <c r="B66" s="59">
        <f>'COAL  CIF ARA'!I13</f>
        <v>83.03</v>
      </c>
      <c r="C66" s="59">
        <f>'COAL  CIF ARA'!I31</f>
        <v>60.681137177519545</v>
      </c>
      <c r="D66" s="30">
        <f>'COAL  CIF ARA'!I49</f>
        <v>1.3683000000000001</v>
      </c>
      <c r="F66" s="43"/>
    </row>
    <row r="67" spans="1:6" x14ac:dyDescent="0.25">
      <c r="A67" s="29">
        <v>41791</v>
      </c>
      <c r="B67" s="59">
        <f>'COAL  CIF ARA'!I14</f>
        <v>80.010000000000005</v>
      </c>
      <c r="C67" s="59">
        <f>'COAL  CIF ARA'!I32</f>
        <v>59.12651492757908</v>
      </c>
      <c r="D67" s="30">
        <f>'COAL  CIF ARA'!I50</f>
        <v>1.3532</v>
      </c>
      <c r="F67" s="43"/>
    </row>
    <row r="68" spans="1:6" x14ac:dyDescent="0.25">
      <c r="A68" s="29">
        <v>41821</v>
      </c>
      <c r="B68" s="59">
        <f>'COAL  CIF ARA'!I15</f>
        <v>77.8</v>
      </c>
      <c r="C68" s="59">
        <f>'COAL  CIF ARA'!I33</f>
        <v>57.151252479247781</v>
      </c>
      <c r="D68" s="30">
        <f>'COAL  CIF ARA'!I51</f>
        <v>1.3613</v>
      </c>
      <c r="F68" s="43"/>
    </row>
    <row r="69" spans="1:6" x14ac:dyDescent="0.25">
      <c r="A69" s="29">
        <v>41852</v>
      </c>
      <c r="B69" s="59">
        <f>'COAL  CIF ARA'!I16</f>
        <v>80.150000000000006</v>
      </c>
      <c r="C69" s="59">
        <f>'COAL  CIF ARA'!I34</f>
        <v>59.86704511502839</v>
      </c>
      <c r="D69" s="30">
        <f>'COAL  CIF ARA'!I52</f>
        <v>1.3388</v>
      </c>
      <c r="F69" s="43"/>
    </row>
    <row r="70" spans="1:6" x14ac:dyDescent="0.25">
      <c r="A70" s="29">
        <v>41883</v>
      </c>
      <c r="B70" s="59">
        <f>'COAL  CIF ARA'!I17</f>
        <v>77.400000000000006</v>
      </c>
      <c r="C70" s="59">
        <f>'COAL  CIF ARA'!I35</f>
        <v>59.948880799318417</v>
      </c>
      <c r="D70" s="30">
        <f>'COAL  CIF ARA'!I53</f>
        <v>1.2910999999999999</v>
      </c>
      <c r="F70" s="43"/>
    </row>
    <row r="71" spans="1:6" x14ac:dyDescent="0.25">
      <c r="A71" s="29">
        <v>41913</v>
      </c>
      <c r="B71" s="59">
        <f>'COAL  CIF ARA'!I18</f>
        <v>72.3</v>
      </c>
      <c r="C71" s="59">
        <f>'COAL  CIF ARA'!I36</f>
        <v>56.714778788829619</v>
      </c>
      <c r="D71" s="30">
        <f>'COAL  CIF ARA'!I54</f>
        <v>1.2747999999999999</v>
      </c>
      <c r="F71" s="43"/>
    </row>
    <row r="72" spans="1:6" x14ac:dyDescent="0.25">
      <c r="A72" s="29">
        <v>41944</v>
      </c>
      <c r="B72" s="59">
        <f>'COAL  CIF ARA'!I19</f>
        <v>71.3</v>
      </c>
      <c r="C72" s="59">
        <f>'COAL  CIF ARA'!I37</f>
        <v>57.158890492223819</v>
      </c>
      <c r="D72" s="30">
        <f>'COAL  CIF ARA'!I55</f>
        <v>1.2474000000000001</v>
      </c>
      <c r="F72" s="43"/>
    </row>
    <row r="73" spans="1:6" x14ac:dyDescent="0.25">
      <c r="A73" s="29">
        <v>41974</v>
      </c>
      <c r="B73" s="59">
        <f>'COAL  CIF ARA'!I20</f>
        <v>69.099999999999994</v>
      </c>
      <c r="C73" s="59">
        <f>'COAL  CIF ARA'!I38</f>
        <v>56.265776402573074</v>
      </c>
      <c r="D73" s="30">
        <f>'COAL  CIF ARA'!I56</f>
        <v>1.2281</v>
      </c>
      <c r="F73" s="43"/>
    </row>
    <row r="74" spans="1:6" x14ac:dyDescent="0.25">
      <c r="A74" s="29">
        <v>42005</v>
      </c>
      <c r="B74" s="59">
        <f>'COAL  CIF ARA'!H9</f>
        <v>59.2</v>
      </c>
      <c r="C74" s="59">
        <f>'COAL  CIF ARA'!H27</f>
        <v>50.563717116501536</v>
      </c>
      <c r="D74" s="30">
        <f>'COAL  CIF ARA'!H45</f>
        <v>1.1708000000000001</v>
      </c>
      <c r="F74" s="43"/>
    </row>
    <row r="75" spans="1:6" x14ac:dyDescent="0.25">
      <c r="A75" s="29">
        <v>42036</v>
      </c>
      <c r="B75" s="59">
        <f>'COAL  CIF ARA'!H10</f>
        <v>64.5</v>
      </c>
      <c r="C75" s="59">
        <f>'COAL  CIF ARA'!H28</f>
        <v>56.958671847403743</v>
      </c>
      <c r="D75" s="30">
        <f>'COAL  CIF ARA'!H46</f>
        <v>1.1324000000000001</v>
      </c>
      <c r="F75" s="43"/>
    </row>
    <row r="76" spans="1:6" x14ac:dyDescent="0.25">
      <c r="A76" s="29">
        <v>42064</v>
      </c>
      <c r="B76" s="59">
        <f>'COAL  CIF ARA'!H11</f>
        <v>57.6</v>
      </c>
      <c r="C76" s="59">
        <f>'COAL  CIF ARA'!H29</f>
        <v>54.375531011045034</v>
      </c>
      <c r="D76" s="30">
        <f>'COAL  CIF ARA'!H47</f>
        <v>1.0592999999999999</v>
      </c>
      <c r="F76" s="43"/>
    </row>
    <row r="77" spans="1:6" x14ac:dyDescent="0.25">
      <c r="A77" s="29">
        <v>42095</v>
      </c>
      <c r="B77" s="59">
        <f>'COAL  CIF ARA'!H12</f>
        <v>57.15</v>
      </c>
      <c r="C77" s="59">
        <f>'COAL  CIF ARA'!H30</f>
        <v>52.287282708142726</v>
      </c>
      <c r="D77" s="30">
        <f>'COAL  CIF ARA'!H48</f>
        <v>1.093</v>
      </c>
      <c r="F77" s="43"/>
    </row>
    <row r="78" spans="1:6" x14ac:dyDescent="0.25">
      <c r="A78" s="29">
        <v>42125</v>
      </c>
      <c r="B78" s="59">
        <f>'COAL  CIF ARA'!H13</f>
        <v>58</v>
      </c>
      <c r="C78" s="59">
        <f>'COAL  CIF ARA'!H31</f>
        <v>53.250091810503122</v>
      </c>
      <c r="D78" s="30">
        <f>'COAL  CIF ARA'!H49</f>
        <v>1.0891999999999999</v>
      </c>
      <c r="F78" s="43"/>
    </row>
    <row r="79" spans="1:6" x14ac:dyDescent="0.25">
      <c r="A79" s="29">
        <v>42156</v>
      </c>
      <c r="B79" s="59">
        <f>'COAL  CIF ARA'!H14</f>
        <v>58.55</v>
      </c>
      <c r="C79" s="59">
        <f>'COAL  CIF ARA'!H32</f>
        <v>52.286122521878909</v>
      </c>
      <c r="D79" s="30">
        <f>'COAL  CIF ARA'!H50</f>
        <v>1.1197999999999999</v>
      </c>
      <c r="F79" s="43"/>
    </row>
    <row r="80" spans="1:6" x14ac:dyDescent="0.25">
      <c r="A80" s="29">
        <v>42186</v>
      </c>
      <c r="B80" s="59">
        <f>'COAL  CIF ARA'!H15</f>
        <v>57.8</v>
      </c>
      <c r="C80" s="59">
        <f>'COAL  CIF ARA'!H33</f>
        <v>53.076216712580347</v>
      </c>
      <c r="D80" s="30">
        <f>'COAL  CIF ARA'!H51</f>
        <v>1.089</v>
      </c>
      <c r="F80" s="43"/>
    </row>
    <row r="81" spans="1:6" x14ac:dyDescent="0.25">
      <c r="A81" s="29">
        <v>42217</v>
      </c>
      <c r="B81" s="59">
        <f>'COAL  CIF ARA'!H16</f>
        <v>53.65</v>
      </c>
      <c r="C81" s="59">
        <f>'COAL  CIF ARA'!H34</f>
        <v>47.477876106194692</v>
      </c>
      <c r="D81" s="30">
        <f>'COAL  CIF ARA'!H52</f>
        <v>1.1299999999999999</v>
      </c>
      <c r="F81" s="43"/>
    </row>
    <row r="82" spans="1:6" x14ac:dyDescent="0.25">
      <c r="A82" s="29">
        <v>42248</v>
      </c>
      <c r="B82" s="59">
        <f>'COAL  CIF ARA'!H17</f>
        <v>50.5</v>
      </c>
      <c r="C82" s="59">
        <f>'COAL  CIF ARA'!H35</f>
        <v>45.210384959713515</v>
      </c>
      <c r="D82" s="30">
        <f>'COAL  CIF ARA'!H53</f>
        <v>1.117</v>
      </c>
      <c r="F82" s="43"/>
    </row>
    <row r="83" spans="1:6" x14ac:dyDescent="0.25">
      <c r="A83" s="29">
        <v>42278</v>
      </c>
      <c r="B83" s="59">
        <f>'COAL  CIF ARA'!H18</f>
        <v>48.1</v>
      </c>
      <c r="C83" s="59">
        <f>'COAL  CIF ARA'!H36</f>
        <v>43.557004437200035</v>
      </c>
      <c r="D83" s="30">
        <f>'COAL  CIF ARA'!H54</f>
        <v>1.1043000000000001</v>
      </c>
      <c r="F83" s="43"/>
    </row>
    <row r="84" spans="1:6" x14ac:dyDescent="0.25">
      <c r="A84" s="29">
        <v>42309</v>
      </c>
      <c r="B84" s="59">
        <f>'COAL  CIF ARA'!H19</f>
        <v>45.85</v>
      </c>
      <c r="C84" s="59">
        <f>'COAL  CIF ARA'!H37</f>
        <v>43.003188895141626</v>
      </c>
      <c r="D84" s="30">
        <f>'COAL  CIF ARA'!H55</f>
        <v>1.0662</v>
      </c>
      <c r="F84" s="43"/>
    </row>
    <row r="85" spans="1:6" x14ac:dyDescent="0.25">
      <c r="A85" s="29">
        <v>42339</v>
      </c>
      <c r="B85" s="59">
        <f>'COAL  CIF ARA'!H20</f>
        <v>44.3</v>
      </c>
      <c r="C85" s="59">
        <f>'COAL  CIF ARA'!H38</f>
        <v>40.988156920799405</v>
      </c>
      <c r="D85" s="30">
        <f>'COAL  CIF ARA'!H56</f>
        <v>1.0808</v>
      </c>
      <c r="F85" s="43"/>
    </row>
    <row r="86" spans="1:6" x14ac:dyDescent="0.25">
      <c r="A86" s="29">
        <v>42370</v>
      </c>
      <c r="B86" s="59">
        <f>'COAL  CIF ARA'!G9</f>
        <v>37.700000000000003</v>
      </c>
      <c r="C86" s="59">
        <f>'COAL  CIF ARA'!G27</f>
        <v>34.666666666666671</v>
      </c>
      <c r="D86" s="30">
        <f>'COAL  CIF ARA'!G45</f>
        <v>1.0874999999999999</v>
      </c>
      <c r="F86" s="43"/>
    </row>
    <row r="87" spans="1:6" x14ac:dyDescent="0.25">
      <c r="A87" s="29">
        <v>42401</v>
      </c>
      <c r="B87" s="59">
        <f>'COAL  CIF ARA'!G10</f>
        <v>36.9</v>
      </c>
      <c r="C87" s="59">
        <f>'COAL  CIF ARA'!G28</f>
        <v>33.530213539300313</v>
      </c>
      <c r="D87" s="30">
        <f>'COAL  CIF ARA'!G46</f>
        <v>1.1005</v>
      </c>
      <c r="F87" s="43"/>
    </row>
    <row r="88" spans="1:6" x14ac:dyDescent="0.25">
      <c r="A88" s="29">
        <v>42430</v>
      </c>
      <c r="B88" s="59">
        <f>'COAL  CIF ARA'!G11</f>
        <v>40.4</v>
      </c>
      <c r="C88" s="59">
        <f>'COAL  CIF ARA'!G29</f>
        <v>35.513361462728554</v>
      </c>
      <c r="D88" s="30">
        <f>'COAL  CIF ARA'!G47</f>
        <v>1.1375999999999999</v>
      </c>
      <c r="F88" s="43"/>
    </row>
    <row r="89" spans="1:6" x14ac:dyDescent="0.25">
      <c r="A89" s="29">
        <v>42461</v>
      </c>
      <c r="B89" s="59">
        <f>'COAL  CIF ARA'!G12</f>
        <v>43.8</v>
      </c>
      <c r="C89" s="59">
        <f>'COAL  CIF ARA'!G30</f>
        <v>38.556338028169016</v>
      </c>
      <c r="D89" s="30">
        <f>'COAL  CIF ARA'!G48</f>
        <v>1.1359999999999999</v>
      </c>
      <c r="F89" s="43"/>
    </row>
    <row r="90" spans="1:6" x14ac:dyDescent="0.25">
      <c r="A90" s="29">
        <v>42491</v>
      </c>
      <c r="B90" s="59">
        <f>'COAL  CIF ARA'!G13</f>
        <v>46.85</v>
      </c>
      <c r="C90" s="59">
        <f>'COAL  CIF ARA'!G31</f>
        <v>41.372306605439775</v>
      </c>
      <c r="D90" s="30">
        <f>'COAL  CIF ARA'!G49</f>
        <v>1.1324000000000001</v>
      </c>
      <c r="F90" s="43"/>
    </row>
    <row r="91" spans="1:6" x14ac:dyDescent="0.25">
      <c r="A91" s="29">
        <v>42522</v>
      </c>
      <c r="B91" s="59">
        <f>'COAL  CIF ARA'!G14</f>
        <v>53</v>
      </c>
      <c r="C91" s="59">
        <f>'COAL  CIF ARA'!G32</f>
        <v>47.636167535502423</v>
      </c>
      <c r="D91" s="30">
        <f>'COAL  CIF ARA'!G50</f>
        <v>1.1126</v>
      </c>
      <c r="F91" s="43"/>
    </row>
    <row r="92" spans="1:6" x14ac:dyDescent="0.25">
      <c r="A92" s="29">
        <v>42552</v>
      </c>
      <c r="B92" s="59">
        <f>'COAL  CIF ARA'!G15</f>
        <v>60.4</v>
      </c>
      <c r="C92" s="59">
        <f>'COAL  CIF ARA'!G33</f>
        <v>54.784580498866212</v>
      </c>
      <c r="D92" s="30">
        <f>'COAL  CIF ARA'!G51</f>
        <v>1.1025</v>
      </c>
      <c r="F92" s="43"/>
    </row>
    <row r="93" spans="1:6" x14ac:dyDescent="0.25">
      <c r="A93" s="29">
        <v>42583</v>
      </c>
      <c r="B93" s="59">
        <f>'COAL  CIF ARA'!G16</f>
        <v>59.4</v>
      </c>
      <c r="C93" s="59">
        <f>'COAL  CIF ARA'!G34</f>
        <v>53.130590339892656</v>
      </c>
      <c r="D93" s="30">
        <v>1.1180000000000001</v>
      </c>
      <c r="F93" s="43"/>
    </row>
    <row r="94" spans="1:6" x14ac:dyDescent="0.25">
      <c r="A94" s="29">
        <v>42614</v>
      </c>
      <c r="B94" s="59">
        <f>'COAL  CIF ARA'!G17</f>
        <v>58.2</v>
      </c>
      <c r="C94" s="59">
        <f>'COAL  CIF ARA'!G35</f>
        <v>51.756336149399736</v>
      </c>
      <c r="D94" s="30">
        <f>'COAL  CIF ARA'!G53</f>
        <v>1.1245000000000001</v>
      </c>
      <c r="F94" s="43"/>
    </row>
    <row r="95" spans="1:6" x14ac:dyDescent="0.25">
      <c r="A95" s="29">
        <v>42644</v>
      </c>
      <c r="B95" s="59">
        <f>'COAL  CIF ARA'!G18</f>
        <v>65.849999999999994</v>
      </c>
      <c r="C95" s="59">
        <f>'COAL  CIF ARA'!G36</f>
        <v>56.860374751748552</v>
      </c>
      <c r="D95" s="30">
        <f>'COAL  CIF ARA'!G54</f>
        <v>1.1580999999999999</v>
      </c>
      <c r="F95" s="43"/>
    </row>
    <row r="96" spans="1:6" x14ac:dyDescent="0.25">
      <c r="A96" s="29">
        <v>42675</v>
      </c>
      <c r="B96" s="59">
        <f>'COAL  CIF ARA'!G19</f>
        <v>70.25</v>
      </c>
      <c r="C96" s="59">
        <f>'COAL  CIF ARA'!G37</f>
        <v>62.140645731976996</v>
      </c>
      <c r="D96" s="30">
        <f>'COAL  CIF ARA'!G55</f>
        <v>1.1305000000000001</v>
      </c>
      <c r="F96" s="43"/>
    </row>
    <row r="97" spans="1:6" x14ac:dyDescent="0.25">
      <c r="A97" s="29">
        <v>42705</v>
      </c>
      <c r="B97" s="59">
        <f>'COAL  CIF ARA'!G20</f>
        <v>68</v>
      </c>
      <c r="C97" s="59">
        <f>'COAL  CIF ARA'!G38</f>
        <v>60.256978289765172</v>
      </c>
      <c r="D97" s="30">
        <f>'COAL  CIF ARA'!G56</f>
        <v>1.1285000000000001</v>
      </c>
      <c r="F97" s="43"/>
    </row>
    <row r="98" spans="1:6" x14ac:dyDescent="0.25">
      <c r="A98" s="29">
        <v>42736</v>
      </c>
      <c r="B98" s="59">
        <f>'COAL  CIF ARA'!F9</f>
        <v>66</v>
      </c>
      <c r="C98" s="59">
        <f>'COAL  CIF ARA'!F27</f>
        <v>62.299414763073443</v>
      </c>
      <c r="D98" s="30">
        <f>'COAL  CIF ARA'!F45</f>
        <v>1.0593999999999999</v>
      </c>
      <c r="F98" s="43"/>
    </row>
    <row r="99" spans="1:6" x14ac:dyDescent="0.25">
      <c r="A99" s="29">
        <v>42767</v>
      </c>
      <c r="B99" s="59">
        <f>'COAL  CIF ARA'!F10</f>
        <v>66.7</v>
      </c>
      <c r="C99" s="59">
        <f>'COAL  CIF ARA'!F28</f>
        <v>63.192799621032684</v>
      </c>
      <c r="D99" s="30">
        <f>'COAL  CIF ARA'!F46</f>
        <v>1.0555000000000001</v>
      </c>
      <c r="F99" s="43"/>
    </row>
    <row r="100" spans="1:6" x14ac:dyDescent="0.25">
      <c r="A100" s="29">
        <v>42795</v>
      </c>
      <c r="B100" s="59">
        <f>'COAL  CIF ARA'!F11</f>
        <v>64.8</v>
      </c>
      <c r="C100" s="59">
        <f>'COAL  CIF ARA'!F29</f>
        <v>59.679498986922077</v>
      </c>
      <c r="D100" s="30">
        <f>'COAL  CIF ARA'!F47</f>
        <v>1.0858000000000001</v>
      </c>
      <c r="F100" s="43"/>
    </row>
    <row r="101" spans="1:6" x14ac:dyDescent="0.25">
      <c r="A101" s="29">
        <v>42826</v>
      </c>
      <c r="B101" s="59">
        <f>'COAL  CIF ARA'!F12</f>
        <v>65.75</v>
      </c>
      <c r="C101" s="59">
        <f>'COAL  CIF ARA'!F30</f>
        <v>61.552143793297134</v>
      </c>
      <c r="D101" s="30">
        <f>'COAL  CIF ARA'!F48</f>
        <v>1.0682</v>
      </c>
      <c r="F101" s="43"/>
    </row>
    <row r="102" spans="1:6" x14ac:dyDescent="0.25">
      <c r="A102" s="29">
        <v>42856</v>
      </c>
      <c r="B102" s="59">
        <f>'COAL  CIF ARA'!F13</f>
        <v>63.8</v>
      </c>
      <c r="C102" s="59">
        <f>'COAL  CIF ARA'!F31</f>
        <v>58.148013124316442</v>
      </c>
      <c r="D102" s="30">
        <f>'COAL  CIF ARA'!F49</f>
        <v>1.0972</v>
      </c>
      <c r="F102" s="43"/>
    </row>
    <row r="103" spans="1:6" x14ac:dyDescent="0.25">
      <c r="A103" s="29">
        <v>42887</v>
      </c>
      <c r="B103" s="59">
        <f>'COAL  CIF ARA'!F14</f>
        <v>68.45</v>
      </c>
      <c r="C103" s="59">
        <f>'COAL  CIF ARA'!F32</f>
        <v>61.302167293569767</v>
      </c>
      <c r="D103" s="30">
        <f>'COAL  CIF ARA'!F50</f>
        <v>1.1166</v>
      </c>
      <c r="F103" s="43"/>
    </row>
    <row r="104" spans="1:6" x14ac:dyDescent="0.25">
      <c r="A104" s="29">
        <v>42917</v>
      </c>
      <c r="B104" s="59">
        <f>'COAL  CIF ARA'!F15</f>
        <v>71.099999999999994</v>
      </c>
      <c r="C104" s="59">
        <f>'COAL  CIF ARA'!F33</f>
        <v>61.499870253438282</v>
      </c>
      <c r="D104" s="30">
        <f>'COAL  CIF ARA'!F51</f>
        <v>1.1560999999999999</v>
      </c>
      <c r="F104" s="43"/>
    </row>
    <row r="105" spans="1:6" x14ac:dyDescent="0.25">
      <c r="A105" s="29">
        <v>42948</v>
      </c>
      <c r="B105" s="59">
        <f>'COAL  CIF ARA'!F16</f>
        <v>76.400000000000006</v>
      </c>
      <c r="C105" s="59">
        <f>'COAL  CIF ARA'!F34</f>
        <v>64.789687924016292</v>
      </c>
      <c r="D105" s="30">
        <f>'COAL  CIF ARA'!F52</f>
        <v>1.1792</v>
      </c>
      <c r="F105" s="43"/>
    </row>
    <row r="106" spans="1:6" x14ac:dyDescent="0.25">
      <c r="A106" s="29">
        <v>42979</v>
      </c>
      <c r="B106" s="59">
        <f>'COAL  CIF ARA'!F17</f>
        <v>83</v>
      </c>
      <c r="C106" s="59">
        <f>'COAL  CIF ARA'!F35</f>
        <v>69.380590152971664</v>
      </c>
      <c r="D106" s="30">
        <f>'COAL  CIF ARA'!F53</f>
        <v>1.1962999999999999</v>
      </c>
      <c r="F106" s="43"/>
    </row>
    <row r="107" spans="1:6" x14ac:dyDescent="0.25">
      <c r="A107" s="29">
        <v>43009</v>
      </c>
      <c r="B107" s="59">
        <f>'COAL  CIF ARA'!F18</f>
        <v>85.15</v>
      </c>
      <c r="C107" s="59">
        <f>'COAL  CIF ARA'!F36</f>
        <v>71.978021978021985</v>
      </c>
      <c r="D107" s="30">
        <f>'COAL  CIF ARA'!F54</f>
        <v>1.1830000000000001</v>
      </c>
      <c r="F107" s="43"/>
    </row>
    <row r="108" spans="1:6" x14ac:dyDescent="0.25">
      <c r="A108" s="29">
        <v>43040</v>
      </c>
      <c r="B108" s="59">
        <f>'COAL  CIF ARA'!F19</f>
        <v>84.45</v>
      </c>
      <c r="C108" s="59">
        <f>'COAL  CIF ARA'!F37</f>
        <v>71.326013513513516</v>
      </c>
      <c r="D108" s="30">
        <f>'COAL  CIF ARA'!F55</f>
        <v>1.1839999999999999</v>
      </c>
      <c r="F108" s="43"/>
    </row>
    <row r="109" spans="1:6" x14ac:dyDescent="0.25">
      <c r="A109" s="29">
        <v>43070</v>
      </c>
      <c r="B109" s="59">
        <f>'COAL  CIF ARA'!F20</f>
        <v>90</v>
      </c>
      <c r="C109" s="59">
        <f>'COAL  CIF ARA'!F38</f>
        <v>76.232424191089265</v>
      </c>
      <c r="D109" s="30">
        <f>'COAL  CIF ARA'!F56</f>
        <v>1.1806000000000001</v>
      </c>
      <c r="F109" s="43"/>
    </row>
    <row r="110" spans="1:6" x14ac:dyDescent="0.25">
      <c r="A110" s="29">
        <v>43101</v>
      </c>
      <c r="B110" s="59">
        <f>'COAL  CIF ARA'!E9</f>
        <v>85.7</v>
      </c>
      <c r="C110" s="59">
        <f>'COAL  CIF ARA'!E27</f>
        <v>75.017507002801111</v>
      </c>
      <c r="D110" s="30">
        <f>'COAL  CIF ARA'!E45</f>
        <v>1.1424000000000001</v>
      </c>
      <c r="F110" s="43"/>
    </row>
    <row r="111" spans="1:6" x14ac:dyDescent="0.25">
      <c r="A111" s="29">
        <v>43132</v>
      </c>
      <c r="B111" s="59">
        <f>'COAL  CIF ARA'!E10</f>
        <v>79.75</v>
      </c>
      <c r="C111" s="59">
        <f>'COAL  CIF ARA'!E28</f>
        <v>70.825932504440502</v>
      </c>
      <c r="D111" s="30">
        <f>'COAL  CIF ARA'!E46</f>
        <v>1.1259999999999999</v>
      </c>
      <c r="F111" s="43"/>
    </row>
    <row r="112" spans="1:6" x14ac:dyDescent="0.25">
      <c r="A112" s="29">
        <v>43160</v>
      </c>
      <c r="B112" s="59">
        <f>'COAL  CIF ARA'!E11</f>
        <v>75.3</v>
      </c>
      <c r="C112" s="59">
        <f>'COAL  CIF ARA'!E29</f>
        <v>66.590024761230978</v>
      </c>
      <c r="D112" s="30">
        <f>'COAL  CIF ARA'!E47</f>
        <v>1.1308</v>
      </c>
      <c r="F112" s="43"/>
    </row>
    <row r="113" spans="1:6" x14ac:dyDescent="0.25">
      <c r="A113" s="29">
        <v>43191</v>
      </c>
      <c r="B113" s="59">
        <f>'COAL  CIF ARA'!E12</f>
        <v>82.78</v>
      </c>
      <c r="C113" s="59">
        <f>'COAL  CIF ARA'!E30</f>
        <v>73.172456466012548</v>
      </c>
      <c r="D113" s="30">
        <f>'COAL  CIF ARA'!E48</f>
        <v>1.1313</v>
      </c>
      <c r="F113" s="43"/>
    </row>
    <row r="114" spans="1:6" x14ac:dyDescent="0.25">
      <c r="A114" s="29">
        <v>43221</v>
      </c>
      <c r="B114" s="59">
        <f>'COAL  CIF ARA'!E13</f>
        <v>88.4</v>
      </c>
      <c r="C114" s="59">
        <f>'COAL  CIF ARA'!E31</f>
        <v>79.048555843691318</v>
      </c>
      <c r="D114" s="30">
        <f>'COAL  CIF ARA'!E49</f>
        <v>1.1183000000000001</v>
      </c>
      <c r="F114" s="43"/>
    </row>
    <row r="115" spans="1:6" x14ac:dyDescent="0.25">
      <c r="A115" s="29">
        <v>43252</v>
      </c>
      <c r="B115" s="59">
        <f>'COAL  CIF ARA'!E14</f>
        <v>88.6</v>
      </c>
      <c r="C115" s="59">
        <f>'COAL  CIF ARA'!E32</f>
        <v>78.650687971593428</v>
      </c>
      <c r="D115" s="30">
        <f>'COAL  CIF ARA'!E50</f>
        <v>1.1265000000000001</v>
      </c>
      <c r="F115" s="43"/>
    </row>
    <row r="116" spans="1:6" x14ac:dyDescent="0.25">
      <c r="A116" s="29">
        <v>43282</v>
      </c>
      <c r="B116" s="59">
        <f>'COAL  CIF ARA'!E15</f>
        <v>87.2</v>
      </c>
      <c r="C116" s="59">
        <f>'COAL  CIF ARA'!E33</f>
        <v>77.380424172508654</v>
      </c>
      <c r="D116" s="30">
        <f>'COAL  CIF ARA'!E51</f>
        <v>1.1269</v>
      </c>
      <c r="F116" s="43"/>
    </row>
    <row r="117" spans="1:6" x14ac:dyDescent="0.25">
      <c r="A117" s="29">
        <v>43313</v>
      </c>
      <c r="B117" s="59">
        <f>'COAL  CIF ARA'!E16</f>
        <v>87.65</v>
      </c>
      <c r="C117" s="59">
        <f>'COAL  CIF ARA'!E34</f>
        <v>78.609865470852029</v>
      </c>
      <c r="D117" s="30">
        <f>'COAL  CIF ARA'!E52</f>
        <v>1.115</v>
      </c>
      <c r="F117" s="43"/>
    </row>
    <row r="118" spans="1:6" x14ac:dyDescent="0.25">
      <c r="A118" s="29">
        <v>43344</v>
      </c>
      <c r="B118" s="59">
        <f>'COAL  CIF ARA'!E17</f>
        <v>94.3</v>
      </c>
      <c r="C118" s="59">
        <f>'COAL  CIF ARA'!E35</f>
        <v>85.486356631311764</v>
      </c>
      <c r="D118" s="30">
        <f>'COAL  CIF ARA'!E53</f>
        <v>1.1031</v>
      </c>
      <c r="F118" s="43"/>
    </row>
    <row r="119" spans="1:6" x14ac:dyDescent="0.25">
      <c r="A119" s="29">
        <v>43374</v>
      </c>
      <c r="B119" s="59">
        <f>'COAL  CIF ARA'!E18</f>
        <v>94.85</v>
      </c>
      <c r="C119" s="59">
        <f>'COAL  CIF ARA'!E36</f>
        <v>86.1724357227219</v>
      </c>
      <c r="D119" s="30">
        <f>'COAL  CIF ARA'!E54</f>
        <v>1.1007</v>
      </c>
      <c r="F119" s="43"/>
    </row>
    <row r="120" spans="1:6" x14ac:dyDescent="0.25">
      <c r="A120" s="29">
        <v>43405</v>
      </c>
      <c r="B120" s="59">
        <f>'COAL  CIF ARA'!E19</f>
        <v>87.9</v>
      </c>
      <c r="C120" s="59">
        <f>'COAL  CIF ARA'!E37</f>
        <v>79.66286025013595</v>
      </c>
      <c r="D120" s="30">
        <f>'COAL  CIF ARA'!E55</f>
        <v>1.1033999999999999</v>
      </c>
      <c r="F120" s="43"/>
    </row>
    <row r="121" spans="1:6" x14ac:dyDescent="0.25">
      <c r="A121" s="29">
        <v>43435</v>
      </c>
      <c r="B121" s="59">
        <f>'COAL  CIF ARA'!E20</f>
        <v>89.45</v>
      </c>
      <c r="C121" s="59">
        <f>'COAL  CIF ARA'!E38</f>
        <v>80.253005562533644</v>
      </c>
      <c r="D121" s="30">
        <f>'COAL  CIF ARA'!E56</f>
        <v>1.1146</v>
      </c>
      <c r="F121" s="43"/>
    </row>
    <row r="122" spans="1:6" x14ac:dyDescent="0.25">
      <c r="A122" s="29">
        <v>43466</v>
      </c>
      <c r="B122" s="59">
        <f>+'COAL  CIF ARA'!D9</f>
        <v>83.25</v>
      </c>
      <c r="C122" s="59">
        <f>+'COAL  CIF ARA'!D27</f>
        <v>72.872899159663859</v>
      </c>
      <c r="D122" s="30">
        <f>+'COAL  CIF ARA'!D45</f>
        <v>1.1424000000000001</v>
      </c>
      <c r="F122" s="43"/>
    </row>
    <row r="123" spans="1:6" x14ac:dyDescent="0.25">
      <c r="A123" s="29">
        <v>43497</v>
      </c>
      <c r="B123" s="59">
        <f>+'COAL  CIF ARA'!D10</f>
        <v>79</v>
      </c>
      <c r="C123" s="59">
        <f>+'COAL  CIF ARA'!D28</f>
        <v>70.159857904085271</v>
      </c>
      <c r="D123" s="30">
        <f>+'COAL  CIF ARA'!D46</f>
        <v>1.1259999999999999</v>
      </c>
      <c r="F123" s="43"/>
    </row>
    <row r="124" spans="1:6" x14ac:dyDescent="0.25">
      <c r="A124" s="29">
        <v>43525</v>
      </c>
      <c r="B124" s="59">
        <f>+'COAL  CIF ARA'!D11</f>
        <v>75.099999999999994</v>
      </c>
      <c r="C124" s="59">
        <f>+'COAL  CIF ARA'!D29</f>
        <v>66.413158825610182</v>
      </c>
      <c r="D124" s="30">
        <f>+'COAL  CIF ARA'!D47</f>
        <v>1.1308</v>
      </c>
      <c r="F124" s="43"/>
    </row>
    <row r="125" spans="1:6" x14ac:dyDescent="0.25">
      <c r="A125" s="29">
        <v>43556</v>
      </c>
      <c r="B125" s="59">
        <f>+'COAL  CIF ARA'!D12</f>
        <v>74</v>
      </c>
      <c r="C125" s="59">
        <f>+'COAL  CIF ARA'!D30</f>
        <v>65.411473526031997</v>
      </c>
      <c r="D125" s="30">
        <f>+'COAL  CIF ARA'!D48</f>
        <v>1.1313</v>
      </c>
      <c r="F125" s="43"/>
    </row>
    <row r="126" spans="1:6" x14ac:dyDescent="0.25">
      <c r="A126" s="29">
        <v>43586</v>
      </c>
      <c r="B126" s="59">
        <f>+'COAL  CIF ARA'!D13</f>
        <v>71.2</v>
      </c>
      <c r="C126" s="59">
        <f>+'COAL  CIF ARA'!D31</f>
        <v>63.668067602611103</v>
      </c>
      <c r="D126" s="30">
        <f>+'COAL  CIF ARA'!D49</f>
        <v>1.1183000000000001</v>
      </c>
      <c r="F126" s="43"/>
    </row>
    <row r="127" spans="1:6" x14ac:dyDescent="0.25">
      <c r="A127" s="29">
        <v>43617</v>
      </c>
      <c r="B127" s="59">
        <f>+'COAL  CIF ARA'!D14</f>
        <v>63.45</v>
      </c>
      <c r="C127" s="59">
        <f>+'COAL  CIF ARA'!D32</f>
        <v>56.324900133155793</v>
      </c>
      <c r="D127" s="30">
        <f>+'COAL  CIF ARA'!D50</f>
        <v>1.1265000000000001</v>
      </c>
      <c r="F127" s="43"/>
    </row>
    <row r="128" spans="1:6" x14ac:dyDescent="0.25">
      <c r="A128" s="29">
        <v>43647</v>
      </c>
      <c r="B128" s="59">
        <f>+'COAL  CIF ARA'!D15</f>
        <v>69</v>
      </c>
      <c r="C128" s="59">
        <f>+'COAL  CIF ARA'!D33</f>
        <v>61.229922797053867</v>
      </c>
      <c r="D128" s="30">
        <f>+'COAL  CIF ARA'!D51</f>
        <v>1.1269</v>
      </c>
      <c r="F128" s="43"/>
    </row>
    <row r="129" spans="1:6" x14ac:dyDescent="0.25">
      <c r="A129" s="29">
        <v>43678</v>
      </c>
      <c r="B129" s="59">
        <f>+'COAL  CIF ARA'!D16</f>
        <v>64.099999999999994</v>
      </c>
      <c r="C129" s="59">
        <f>+'COAL  CIF ARA'!D34</f>
        <v>57.488789237668158</v>
      </c>
      <c r="D129" s="30">
        <f>+'COAL  CIF ARA'!D52</f>
        <v>1.115</v>
      </c>
      <c r="F129" s="43"/>
    </row>
    <row r="130" spans="1:6" x14ac:dyDescent="0.25">
      <c r="A130" s="29">
        <v>43709</v>
      </c>
      <c r="B130" s="59">
        <f>+'COAL  CIF ARA'!D17</f>
        <v>65.849999999999994</v>
      </c>
      <c r="C130" s="59">
        <f>+'COAL  CIF ARA'!D35</f>
        <v>59.695403861843893</v>
      </c>
      <c r="D130" s="30">
        <f>+'COAL  CIF ARA'!D53</f>
        <v>1.1031</v>
      </c>
      <c r="F130" s="43"/>
    </row>
    <row r="131" spans="1:6" x14ac:dyDescent="0.25">
      <c r="A131" s="29">
        <v>43739</v>
      </c>
      <c r="B131" s="59">
        <f>+'COAL  CIF ARA'!D18</f>
        <v>68.7</v>
      </c>
      <c r="C131" s="59">
        <f>+'COAL  CIF ARA'!D36</f>
        <v>62.414826928318348</v>
      </c>
      <c r="D131" s="30">
        <f>+'COAL  CIF ARA'!D54</f>
        <v>1.1007</v>
      </c>
      <c r="F131" s="43"/>
    </row>
    <row r="132" spans="1:6" x14ac:dyDescent="0.25">
      <c r="A132" s="29">
        <v>43770</v>
      </c>
      <c r="B132" s="59">
        <f>+'COAL  CIF ARA'!D19</f>
        <v>63.95</v>
      </c>
      <c r="C132" s="59">
        <f>+'COAL  CIF ARA'!D37</f>
        <v>57.957223128511878</v>
      </c>
      <c r="D132" s="30">
        <f>+'COAL  CIF ARA'!D55</f>
        <v>1.1033999999999999</v>
      </c>
      <c r="F132" s="43"/>
    </row>
    <row r="133" spans="1:6" x14ac:dyDescent="0.25">
      <c r="A133" s="29">
        <v>43800</v>
      </c>
      <c r="B133" s="59">
        <f>+'COAL  CIF ARA'!D20</f>
        <v>59.1</v>
      </c>
      <c r="C133" s="59">
        <f>+'COAL  CIF ARA'!D38</f>
        <v>53.023506190561633</v>
      </c>
      <c r="D133" s="30">
        <f>+'COAL  CIF ARA'!D56</f>
        <v>1.1146</v>
      </c>
      <c r="F133" s="43"/>
    </row>
    <row r="134" spans="1:6" x14ac:dyDescent="0.25">
      <c r="A134" s="29">
        <v>43831</v>
      </c>
      <c r="B134" s="59">
        <f>'COAL  CIF ARA'!C9</f>
        <v>63.1</v>
      </c>
      <c r="C134" s="59">
        <f>'COAL  CIF ARA'!C27</f>
        <v>56.632561479088132</v>
      </c>
      <c r="D134" s="59">
        <f>'COAL  CIF ARA'!C45</f>
        <v>1.1142000000000001</v>
      </c>
    </row>
    <row r="135" spans="1:6" x14ac:dyDescent="0.25">
      <c r="A135" s="29">
        <v>43862</v>
      </c>
      <c r="B135" s="59">
        <f>'COAL  CIF ARA'!C10</f>
        <v>60.65</v>
      </c>
      <c r="C135" s="59">
        <f>'COAL  CIF ARA'!C28</f>
        <v>55.642201834862377</v>
      </c>
      <c r="D135" s="59">
        <f>'COAL  CIF ARA'!C46</f>
        <v>1.0900000000000001</v>
      </c>
    </row>
    <row r="136" spans="1:6" x14ac:dyDescent="0.25">
      <c r="A136" s="29">
        <v>43891</v>
      </c>
      <c r="B136" s="59">
        <f>'COAL  CIF ARA'!C11</f>
        <v>55.8</v>
      </c>
      <c r="C136" s="59">
        <f>'COAL  CIF ARA'!C29</f>
        <v>50.635208711433748</v>
      </c>
      <c r="D136" s="59">
        <f>'COAL  CIF ARA'!C47</f>
        <v>1.1020000000000001</v>
      </c>
    </row>
    <row r="137" spans="1:6" x14ac:dyDescent="0.25">
      <c r="A137" s="29">
        <v>43922</v>
      </c>
      <c r="B137" s="59">
        <f>'COAL  CIF ARA'!C12</f>
        <v>54.15</v>
      </c>
      <c r="C137" s="59">
        <f>'COAL  CIF ARA'!C30</f>
        <v>49.838932351587665</v>
      </c>
      <c r="D137" s="59">
        <v>1.0865</v>
      </c>
    </row>
    <row r="138" spans="1:6" x14ac:dyDescent="0.25">
      <c r="A138" s="29">
        <v>43952</v>
      </c>
      <c r="B138" s="59">
        <f>'COAL  CIF ARA'!C13</f>
        <v>52.65</v>
      </c>
      <c r="C138" s="59">
        <f>'COAL  CIF ARA'!C31</f>
        <v>48.759029449898122</v>
      </c>
      <c r="D138" s="59">
        <v>1.0798000000000001</v>
      </c>
    </row>
    <row r="139" spans="1:6" x14ac:dyDescent="0.25">
      <c r="A139" s="29">
        <v>43983</v>
      </c>
      <c r="B139" s="59">
        <f>'COAL  CIF ARA'!C14</f>
        <v>54</v>
      </c>
      <c r="C139" s="59">
        <f>'COAL  CIF ARA'!C32</f>
        <v>47.987203412423355</v>
      </c>
      <c r="D139" s="59">
        <v>1.1253</v>
      </c>
    </row>
    <row r="140" spans="1:6" x14ac:dyDescent="0.25">
      <c r="A140" s="29">
        <v>44013</v>
      </c>
      <c r="B140" s="59">
        <f>'COAL  CIF ARA'!C15</f>
        <v>60.35</v>
      </c>
      <c r="C140" s="59">
        <f>'COAL  CIF ARA'!C33</f>
        <v>52.735057672142602</v>
      </c>
      <c r="D140" s="59">
        <v>1.1444000000000001</v>
      </c>
    </row>
    <row r="141" spans="1:6" x14ac:dyDescent="0.25">
      <c r="A141" s="29">
        <v>44044</v>
      </c>
      <c r="B141" s="59">
        <f>'COAL  CIF ARA'!C16</f>
        <v>55.7</v>
      </c>
      <c r="C141" s="59">
        <f>'COAL  CIF ARA'!C34</f>
        <v>47.151443325150261</v>
      </c>
      <c r="D141" s="59">
        <f>'COAL  CIF ARA'!C52</f>
        <v>1.1813</v>
      </c>
    </row>
    <row r="142" spans="1:6" x14ac:dyDescent="0.25">
      <c r="A142" s="29">
        <v>44075</v>
      </c>
      <c r="B142" s="59">
        <f>'COAL  CIF ARA'!C17</f>
        <v>57.8</v>
      </c>
      <c r="C142" s="59">
        <f>'COAL  CIF ARA'!C35</f>
        <v>48.604103599058185</v>
      </c>
      <c r="D142" s="59">
        <f>'COAL  CIF ARA'!C53</f>
        <v>1.1892</v>
      </c>
    </row>
    <row r="143" spans="1:6" x14ac:dyDescent="0.25">
      <c r="A143" s="29">
        <v>44105</v>
      </c>
      <c r="B143" s="59">
        <f>'COAL  CIF ARA'!C18</f>
        <v>58.95</v>
      </c>
      <c r="C143" s="59">
        <f>'COAL  CIF ARA'!C36</f>
        <v>50.170212765957444</v>
      </c>
      <c r="D143" s="59">
        <f>'COAL  CIF ARA'!C54</f>
        <v>1.175</v>
      </c>
    </row>
    <row r="144" spans="1:6" x14ac:dyDescent="0.25">
      <c r="A144" s="29">
        <v>44136</v>
      </c>
      <c r="B144" s="59">
        <f>'COAL  CIF ARA'!C19</f>
        <v>59.45</v>
      </c>
      <c r="C144" s="59">
        <f>'COAL  CIF ARA'!C37</f>
        <v>50.253592561284869</v>
      </c>
      <c r="D144" s="59">
        <f>'COAL  CIF ARA'!C55</f>
        <v>1.1830000000000001</v>
      </c>
    </row>
    <row r="145" spans="1:4" x14ac:dyDescent="0.25">
      <c r="A145" s="29">
        <v>44166</v>
      </c>
      <c r="B145" s="59">
        <f>'COAL  CIF ARA'!C20</f>
        <v>68.25</v>
      </c>
      <c r="C145" s="59">
        <f>'COAL  CIF ARA'!C38</f>
        <v>56.219110378912688</v>
      </c>
      <c r="D145" s="59">
        <f>'COAL  CIF ARA'!C56</f>
        <v>1.214</v>
      </c>
    </row>
    <row r="146" spans="1:4" x14ac:dyDescent="0.25">
      <c r="A146" s="29">
        <v>44197</v>
      </c>
      <c r="B146" s="60">
        <f>'COAL  CIF ARA'!B9</f>
        <v>72.650000000000006</v>
      </c>
      <c r="C146" s="60">
        <f>'COAL  CIF ARA'!B27</f>
        <v>59.927410706920739</v>
      </c>
      <c r="D146">
        <f>'COAL  CIF ARA'!B45</f>
        <v>1.2122999999999999</v>
      </c>
    </row>
    <row r="147" spans="1:4" x14ac:dyDescent="0.25">
      <c r="A147" s="29">
        <v>44228</v>
      </c>
      <c r="B147" s="60">
        <f>'COAL  CIF ARA'!B10</f>
        <v>64.2</v>
      </c>
      <c r="C147" s="60">
        <f>'COAL  CIF ARA'!B28</f>
        <v>52.930991837744244</v>
      </c>
      <c r="D147">
        <f>'COAL  CIF ARA'!B46</f>
        <v>1.2129000000000001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COAL  CIF ARA</vt:lpstr>
      <vt:lpstr>grafiek - graphique</vt:lpstr>
      <vt:lpstr>data</vt:lpstr>
      <vt:lpstr>'COAL  CIF ARA'!Print_Area</vt:lpstr>
    </vt:vector>
  </TitlesOfParts>
  <Company>Localwan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MOTE</dc:creator>
  <cp:lastModifiedBy>LAMBRECHTS Ruth (RLMB)</cp:lastModifiedBy>
  <cp:lastPrinted>2017-03-02T15:11:43Z</cp:lastPrinted>
  <dcterms:created xsi:type="dcterms:W3CDTF">2006-06-29T09:18:24Z</dcterms:created>
  <dcterms:modified xsi:type="dcterms:W3CDTF">2021-03-02T13:36:30Z</dcterms:modified>
</cp:coreProperties>
</file>